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<sst xmlns="http://schemas.openxmlformats.org/spreadsheetml/2006/main" count="151" uniqueCount="104">
  <si>
    <t xml:space="preserve">Numar dosar: 7976/111/2009, Tribunalul Bihor, Secţia comerciala şi contencios administrativ </t>
  </si>
  <si>
    <t>Judecător sindic: OLAH IONEL</t>
  </si>
  <si>
    <t>Administrator judiciar: GLOBAL MONEY RECOVERY IPURL</t>
  </si>
  <si>
    <t>Debitor: SC EDIL CONECO SRL – societate in insolventa, in insolvency, en procedure collective</t>
  </si>
  <si>
    <t>Gr.1 art.121, pct. (1) - Creanţe garantate</t>
  </si>
  <si>
    <t>Nr.</t>
  </si>
  <si>
    <t>Creditor</t>
  </si>
  <si>
    <t>Adresa</t>
  </si>
  <si>
    <t>Creanţa depusă</t>
  </si>
  <si>
    <t>Nescadent sau sub conditie</t>
  </si>
  <si>
    <t>Creanţa</t>
  </si>
  <si>
    <t>%</t>
  </si>
  <si>
    <t>Menţiuni</t>
  </si>
  <si>
    <t>crt.</t>
  </si>
  <si>
    <t>acceptată</t>
  </si>
  <si>
    <t>din grupă</t>
  </si>
  <si>
    <t>din total</t>
  </si>
  <si>
    <t>TOTAL GRUPA 1</t>
  </si>
  <si>
    <t>SC AQUASERV SRL</t>
  </si>
  <si>
    <t>Com.Bors, sat Santion, Jud.Bihor</t>
  </si>
  <si>
    <t>Admisă integral în temeiul art.66, alin.(1) din Lege</t>
  </si>
  <si>
    <t>SC CARPAT BETON SRL</t>
  </si>
  <si>
    <t>Loc. Chiscadaga, str. Principala nr.1, jud. Hunedoara</t>
  </si>
  <si>
    <t>SC CONTRAFORT SRL</t>
  </si>
  <si>
    <t>Oradea, str. Ogorului nr. 2/H, jud. Bihor</t>
  </si>
  <si>
    <t>DC DANEX CONSULT SRL</t>
  </si>
  <si>
    <t>Bucuresti, Bld.Garii Obor nr.8B</t>
  </si>
  <si>
    <t>SC DE PRODUSE CERAMICE SA</t>
  </si>
  <si>
    <t>Gherla, str. Fizesului nr.20, jud. Cluj</t>
  </si>
  <si>
    <t>SC EUROAUTO SRL</t>
  </si>
  <si>
    <t>Oradea, str. Aluminei nr.3, bl.C32, ap.6, jud. Bihor</t>
  </si>
  <si>
    <t>SC FFEE ELECTRICA FURNIZARE TRANSILVANIA NORD SA – Agentia Oradea</t>
  </si>
  <si>
    <t>Oradea, str. Grivitei nr.32, jud. Bihor</t>
  </si>
  <si>
    <t>SC GROS METAL SRL</t>
  </si>
  <si>
    <t>Oradea, str. Matei Corvin nr.102, jud. Bihor</t>
  </si>
  <si>
    <t xml:space="preserve"> SC HOLCIM (ROMANIA) SA</t>
  </si>
  <si>
    <t>Astileu, sat Chistag, str. Viitorului nr.2, jud. Bihor</t>
  </si>
  <si>
    <t>SC METALURGICA INDUSTRIAL SRL</t>
  </si>
  <si>
    <t>Oradea, str. Molidului nr.11, jud. Bihor</t>
  </si>
  <si>
    <t>SC OPTIMEDIA SRL</t>
  </si>
  <si>
    <t>Oradea, str. Calea Santandrei nr.38, jud. Bihor</t>
  </si>
  <si>
    <t>SC PETRE INSTACONS SRL</t>
  </si>
  <si>
    <t>Oradea, str. Stefan cel Mare nr.57, bl.D62, ap.2, jud. Bihor</t>
  </si>
  <si>
    <t>SC PIPELIFE HUNGARIA KFT</t>
  </si>
  <si>
    <t>Debrecen, str. Kishegyesi 263, Ungaria</t>
  </si>
  <si>
    <t>SC POPENERGIA SRL</t>
  </si>
  <si>
    <t>Oradea, str. Razboieni nr.70, jud. Bihor</t>
  </si>
  <si>
    <t xml:space="preserve">SC PRECON SA </t>
  </si>
  <si>
    <t>Oradea, Str.Cazaban nr.50, Jud.Bihor</t>
  </si>
  <si>
    <t xml:space="preserve">Admisă integral în temeiul art.66, alin.(1) din Lege </t>
  </si>
  <si>
    <t>SC PREMIUM CONSTRUCT SRL</t>
  </si>
  <si>
    <t>Saldabagiu de Munte nr.267/A, jud. Bihor</t>
  </si>
  <si>
    <t>SC ROMPETROL DOWNSTREAM SRL</t>
  </si>
  <si>
    <t>Bucuresti, Calea Victoriei nr.222, sector 1</t>
  </si>
  <si>
    <t>SC SELINA SRL</t>
  </si>
  <si>
    <t>Oradea, sos. Borsului nr.14/A, jud. Bihor</t>
  </si>
  <si>
    <t>SC TIGER AMIRA COM SRL</t>
  </si>
  <si>
    <t>Oradea, str. Pacii nr.27, jud. Bihor</t>
  </si>
  <si>
    <t>SC VORSZIL SERV COM SRL</t>
  </si>
  <si>
    <t>Oradea, str. M. Eminescu nr.62, jud. Bihor</t>
  </si>
  <si>
    <t>SC WAVIN ROMANIA SRL</t>
  </si>
  <si>
    <t>Sos. de Centura nr.37, Popesti Leordeni, jud. Ilfov</t>
  </si>
  <si>
    <t>TOTAL GRUPA 3</t>
  </si>
  <si>
    <t>CHIRUTA CONSTANTIN</t>
  </si>
  <si>
    <t>Oradea, str. Gh. Doja nr.155, jud.Bihor</t>
  </si>
  <si>
    <t>NEGRAU DORIN</t>
  </si>
  <si>
    <t>Oradea, str.M. Corvin nr.36, jud.Bihor</t>
  </si>
  <si>
    <t>SC GAROSIA TRANS SRL</t>
  </si>
  <si>
    <t>Oradea, str. Milcovului nr.12, bl. PB3, ap.16, jud. Bihor</t>
  </si>
  <si>
    <t>SC SEHO PROD SRL</t>
  </si>
  <si>
    <t>Oradea, str. Balcescu nr.3, bl. PC 30, ap.8, jud. Bihor</t>
  </si>
  <si>
    <t>SC CARIERA URVIS  PROD COM SRL</t>
  </si>
  <si>
    <t>Urvis de Beius, str. Soimi nr.289A, jud. Bihor</t>
  </si>
  <si>
    <t>SC REPCONS SRL</t>
  </si>
  <si>
    <t>Satu Mare. Str. Dariu Pop nr.1/153, jud. Satu Mare</t>
  </si>
  <si>
    <t>POSCHE BANK ROMANIA SA</t>
  </si>
  <si>
    <t>Bucuresti, str. Prof.Dr. Victor Babes nr.3, sector 5</t>
  </si>
  <si>
    <t>Garantată în baza contractelor de garantie reala mobiliara</t>
  </si>
  <si>
    <t>SC REIFFEISEN LEASING IFN SA</t>
  </si>
  <si>
    <t>Bucuresti, Calea 13 Septembrie, Tronson III, nr.90, sector 5</t>
  </si>
  <si>
    <t>Admisă partial conform adresei de justificare nr.2641/08.06.2010</t>
  </si>
  <si>
    <t>Nr. crt.</t>
  </si>
  <si>
    <t>SC VAND CONSTRUCT SRL</t>
  </si>
  <si>
    <t>Loc. Chisoda, str. Sagului nr.201,jud. Timis</t>
  </si>
  <si>
    <t>SC BETON CONSTRUCT SRL</t>
  </si>
  <si>
    <t>Alesd, str. T. Vladimirescu nr.54, jud. Bihor</t>
  </si>
  <si>
    <t xml:space="preserve">Admisă partial </t>
  </si>
  <si>
    <t xml:space="preserve">        Gr.2 art.123, pct. (7) si (8) - Creanţe chirografare</t>
  </si>
  <si>
    <t>Admisă partial conform adresei de justificare nr.277/24.01.2011</t>
  </si>
  <si>
    <t>Admisă partial conform adresei de justificare nr.278/24.01.2011</t>
  </si>
  <si>
    <t xml:space="preserve">        Gr.3 art.123, pct.(9), lit.(a) - Creanţe subordonate</t>
  </si>
  <si>
    <t>TOTAL GRUPA 2</t>
  </si>
  <si>
    <t>Admisa partial - neprezentare factura penalitati</t>
  </si>
  <si>
    <t>Admisă partial conform adresei de justificare nr.1288/25.02.2010 - neprezentare factura de penalitati</t>
  </si>
  <si>
    <t>Nr.inreg. 1320/12.04.2011</t>
  </si>
  <si>
    <t>Temei juridic: art.20 lit (k) şi art.74 al (1) din Legea nr.85/2006 privind procedura insolventei</t>
  </si>
  <si>
    <t>Termen: 13.04.2011</t>
  </si>
  <si>
    <t xml:space="preserve">            </t>
  </si>
  <si>
    <t xml:space="preserve">                            AL DEBITORULUI SC EDIL-CONECO SRL</t>
  </si>
  <si>
    <t xml:space="preserve">                                   TABEL DEFINITIV DE CREANTE</t>
  </si>
  <si>
    <t>TOTAL CREANTE : 2.075.620,64 lei</t>
  </si>
  <si>
    <t xml:space="preserve">                                                                                     ADMINISTRATOR JUDICIAR </t>
  </si>
  <si>
    <t xml:space="preserve">                                                                                     GLOBAL MONEY RECOVERY IPURL</t>
  </si>
  <si>
    <t xml:space="preserve">                                                                                     Av. Tiril Horia Cristian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</si>
</sst>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9" fontId="4" fillId="0" borderId="4" xfId="0" applyNumberFormat="1" applyFont="1" applyBorder="1" applyAlignment="1">
      <alignment horizontal="center" vertical="top" wrapText="1"/>
    </xf>
    <xf numFmtId="6" fontId="4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9" fontId="4" fillId="0" borderId="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8" fontId="4" fillId="0" borderId="0" xfId="0" applyNumberFormat="1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10" fontId="4" fillId="0" borderId="0" xfId="0" applyNumberFormat="1" applyFont="1" applyBorder="1" applyAlignment="1">
      <alignment horizontal="center" wrapText="1"/>
    </xf>
    <xf numFmtId="9" fontId="4" fillId="0" borderId="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0" fontId="4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8" fontId="3" fillId="0" borderId="9" xfId="0" applyNumberFormat="1" applyFont="1" applyBorder="1" applyAlignment="1">
      <alignment horizontal="center" vertical="top" wrapText="1"/>
    </xf>
    <xf numFmtId="9" fontId="3" fillId="0" borderId="9" xfId="0" applyNumberFormat="1" applyFont="1" applyBorder="1" applyAlignment="1">
      <alignment horizontal="center" vertical="top" wrapText="1"/>
    </xf>
    <xf numFmtId="10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8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8" fontId="4" fillId="0" borderId="5" xfId="0" applyNumberFormat="1" applyFont="1" applyBorder="1" applyAlignment="1" quotePrefix="1">
      <alignment horizontal="center" vertical="top" wrapText="1"/>
    </xf>
    <xf numFmtId="8" fontId="4" fillId="0" borderId="5" xfId="0" applyNumberFormat="1" applyFont="1" applyBorder="1" applyAlignment="1">
      <alignment horizontal="center" vertical="top" wrapText="1"/>
    </xf>
    <xf numFmtId="10" fontId="4" fillId="0" borderId="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6" fontId="3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6" fontId="3" fillId="0" borderId="19" xfId="0" applyNumberFormat="1" applyFont="1" applyBorder="1" applyAlignment="1">
      <alignment horizontal="center" vertical="top" wrapText="1"/>
    </xf>
    <xf numFmtId="6" fontId="3" fillId="0" borderId="9" xfId="0" applyNumberFormat="1" applyFont="1" applyBorder="1" applyAlignment="1">
      <alignment horizontal="center" vertical="top" wrapText="1"/>
    </xf>
    <xf numFmtId="8" fontId="3" fillId="0" borderId="17" xfId="0" applyNumberFormat="1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0" fontId="3" fillId="0" borderId="19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8" fontId="4" fillId="0" borderId="8" xfId="0" applyNumberFormat="1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8" fontId="3" fillId="0" borderId="9" xfId="0" applyNumberFormat="1" applyFont="1" applyFill="1" applyBorder="1" applyAlignment="1">
      <alignment horizontal="center" vertical="top" wrapText="1"/>
    </xf>
    <xf numFmtId="6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8" fontId="3" fillId="0" borderId="19" xfId="0" applyNumberFormat="1" applyFont="1" applyFill="1" applyBorder="1" applyAlignment="1">
      <alignment horizontal="center" vertical="top" wrapText="1"/>
    </xf>
    <xf numFmtId="6" fontId="3" fillId="0" borderId="19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3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10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8" fontId="4" fillId="0" borderId="7" xfId="0" applyNumberFormat="1" applyFont="1" applyBorder="1" applyAlignment="1">
      <alignment horizontal="center" vertical="top" wrapText="1"/>
    </xf>
    <xf numFmtId="8" fontId="4" fillId="0" borderId="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8" fontId="3" fillId="0" borderId="19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O13" sqref="O13"/>
    </sheetView>
  </sheetViews>
  <sheetFormatPr defaultColWidth="8.7109375" defaultRowHeight="12.75"/>
  <cols>
    <col min="1" max="1" width="0.13671875" style="4" customWidth="1"/>
    <col min="2" max="2" width="4.00390625" style="4" customWidth="1"/>
    <col min="3" max="3" width="15.57421875" style="4" customWidth="1"/>
    <col min="4" max="4" width="13.8515625" style="4" customWidth="1"/>
    <col min="5" max="5" width="12.140625" style="4" customWidth="1"/>
    <col min="6" max="6" width="13.00390625" style="4" customWidth="1"/>
    <col min="7" max="7" width="12.28125" style="4" customWidth="1"/>
    <col min="8" max="8" width="7.8515625" style="4" customWidth="1"/>
    <col min="9" max="9" width="7.57421875" style="4" customWidth="1"/>
    <col min="10" max="10" width="15.8515625" style="4" customWidth="1"/>
    <col min="11" max="16384" width="8.7109375" style="4" customWidth="1"/>
  </cols>
  <sheetData>
    <row r="1" spans="1:7" ht="12.75">
      <c r="A1" s="3"/>
      <c r="B1" s="23" t="s">
        <v>94</v>
      </c>
      <c r="C1" s="23"/>
      <c r="D1" s="23"/>
      <c r="E1" s="23"/>
      <c r="F1" s="23"/>
      <c r="G1" s="23"/>
    </row>
    <row r="2" spans="1:7" ht="12.75">
      <c r="A2" s="3"/>
      <c r="B2" s="23"/>
      <c r="C2" s="23"/>
      <c r="D2" s="23"/>
      <c r="E2" s="23"/>
      <c r="F2" s="23"/>
      <c r="G2" s="23"/>
    </row>
    <row r="3" spans="2:7" ht="12.75">
      <c r="B3" s="23" t="s">
        <v>0</v>
      </c>
      <c r="C3" s="23"/>
      <c r="D3" s="23"/>
      <c r="E3" s="23"/>
      <c r="F3" s="23"/>
      <c r="G3" s="23"/>
    </row>
    <row r="4" spans="2:7" ht="12.75">
      <c r="B4" s="23" t="s">
        <v>1</v>
      </c>
      <c r="C4" s="23"/>
      <c r="D4" s="23"/>
      <c r="E4" s="23"/>
      <c r="F4" s="22"/>
      <c r="G4" s="23"/>
    </row>
    <row r="5" spans="2:7" ht="12.75">
      <c r="B5" s="23" t="s">
        <v>95</v>
      </c>
      <c r="C5" s="23"/>
      <c r="D5" s="23"/>
      <c r="E5" s="23"/>
      <c r="F5" s="22"/>
      <c r="G5" s="23"/>
    </row>
    <row r="6" spans="2:7" ht="12.75">
      <c r="B6" s="23" t="s">
        <v>2</v>
      </c>
      <c r="C6" s="23"/>
      <c r="D6" s="23"/>
      <c r="E6" s="23"/>
      <c r="F6" s="22"/>
      <c r="G6" s="23"/>
    </row>
    <row r="7" spans="2:7" ht="12.75">
      <c r="B7" s="23" t="s">
        <v>3</v>
      </c>
      <c r="C7" s="23"/>
      <c r="D7" s="23"/>
      <c r="E7" s="23"/>
      <c r="F7" s="22"/>
      <c r="G7" s="23"/>
    </row>
    <row r="8" spans="2:7" ht="12.75">
      <c r="B8" s="23" t="s">
        <v>96</v>
      </c>
      <c r="C8" s="23"/>
      <c r="D8" s="23"/>
      <c r="E8" s="23"/>
      <c r="F8" s="22"/>
      <c r="G8" s="23"/>
    </row>
    <row r="9" ht="12">
      <c r="F9" s="5"/>
    </row>
    <row r="10" spans="2:10" ht="20.25">
      <c r="B10" s="4" t="s">
        <v>97</v>
      </c>
      <c r="C10" s="62" t="s">
        <v>99</v>
      </c>
      <c r="D10" s="62"/>
      <c r="E10" s="62"/>
      <c r="F10" s="62"/>
      <c r="G10" s="62"/>
      <c r="H10" s="62"/>
      <c r="I10" s="62"/>
      <c r="J10" s="63"/>
    </row>
    <row r="11" spans="3:10" ht="20.25">
      <c r="C11" s="62" t="s">
        <v>98</v>
      </c>
      <c r="D11" s="62"/>
      <c r="E11" s="62"/>
      <c r="F11" s="62"/>
      <c r="G11" s="62"/>
      <c r="H11" s="62"/>
      <c r="I11" s="62"/>
      <c r="J11" s="63"/>
    </row>
    <row r="12" ht="15.75" customHeight="1">
      <c r="B12" s="5"/>
    </row>
    <row r="13" spans="3:7" ht="16.5" customHeight="1">
      <c r="C13" s="79" t="s">
        <v>4</v>
      </c>
      <c r="D13" s="80"/>
      <c r="E13" s="80"/>
      <c r="F13" s="80"/>
      <c r="G13" s="80"/>
    </row>
    <row r="14" ht="13.5" customHeight="1" thickBot="1">
      <c r="B14" s="7"/>
    </row>
    <row r="15" spans="2:10" ht="12">
      <c r="B15" s="8" t="s">
        <v>5</v>
      </c>
      <c r="C15" s="64" t="s">
        <v>6</v>
      </c>
      <c r="D15" s="64" t="s">
        <v>7</v>
      </c>
      <c r="E15" s="64" t="s">
        <v>8</v>
      </c>
      <c r="F15" s="64" t="s">
        <v>9</v>
      </c>
      <c r="G15" s="9" t="s">
        <v>10</v>
      </c>
      <c r="H15" s="9" t="s">
        <v>11</v>
      </c>
      <c r="I15" s="9" t="s">
        <v>11</v>
      </c>
      <c r="J15" s="64" t="s">
        <v>12</v>
      </c>
    </row>
    <row r="16" spans="2:10" ht="36" customHeight="1" thickBot="1">
      <c r="B16" s="10" t="s">
        <v>13</v>
      </c>
      <c r="C16" s="72"/>
      <c r="D16" s="72"/>
      <c r="E16" s="72"/>
      <c r="F16" s="72"/>
      <c r="G16" s="11" t="s">
        <v>14</v>
      </c>
      <c r="H16" s="11" t="s">
        <v>15</v>
      </c>
      <c r="I16" s="11" t="s">
        <v>16</v>
      </c>
      <c r="J16" s="72"/>
    </row>
    <row r="17" spans="2:10" ht="49.5" customHeight="1">
      <c r="B17" s="32">
        <v>1</v>
      </c>
      <c r="C17" s="33" t="s">
        <v>75</v>
      </c>
      <c r="D17" s="27" t="s">
        <v>76</v>
      </c>
      <c r="E17" s="28">
        <v>45337.29</v>
      </c>
      <c r="F17" s="28">
        <v>3238.48</v>
      </c>
      <c r="G17" s="28">
        <v>3238.48</v>
      </c>
      <c r="H17" s="29">
        <f>G17/17351.47</f>
        <v>0.18664009447038205</v>
      </c>
      <c r="I17" s="30">
        <f>G17/2075620.64</f>
        <v>0.0015602465776212364</v>
      </c>
      <c r="J17" s="31" t="s">
        <v>77</v>
      </c>
    </row>
    <row r="18" spans="2:10" ht="49.5" customHeight="1" thickBot="1">
      <c r="B18" s="34">
        <v>2</v>
      </c>
      <c r="C18" s="35" t="s">
        <v>78</v>
      </c>
      <c r="D18" s="35" t="s">
        <v>79</v>
      </c>
      <c r="E18" s="36">
        <v>71677.45</v>
      </c>
      <c r="F18" s="36">
        <v>14112.99</v>
      </c>
      <c r="G18" s="36">
        <v>14112.99</v>
      </c>
      <c r="H18" s="29">
        <f>G18/17351.47</f>
        <v>0.8133599055296179</v>
      </c>
      <c r="I18" s="30">
        <f>G18/2075620.64</f>
        <v>0.006799407236574791</v>
      </c>
      <c r="J18" s="37" t="s">
        <v>77</v>
      </c>
    </row>
    <row r="19" spans="2:10" ht="12.75" thickBot="1">
      <c r="B19" s="15"/>
      <c r="C19" s="77" t="s">
        <v>17</v>
      </c>
      <c r="D19" s="78"/>
      <c r="E19" s="38">
        <f>SUM(E17:E18)</f>
        <v>117014.73999999999</v>
      </c>
      <c r="F19" s="39">
        <f>SUM(F17:F18)</f>
        <v>17351.47</v>
      </c>
      <c r="G19" s="39">
        <f>SUM(G17:G18)</f>
        <v>17351.47</v>
      </c>
      <c r="H19" s="21">
        <f>SUM(H17:H18)</f>
        <v>1</v>
      </c>
      <c r="I19" s="40">
        <f>SUM(I17:I18)</f>
        <v>0.008359653814196028</v>
      </c>
      <c r="J19" s="12"/>
    </row>
    <row r="22" ht="12">
      <c r="B22" s="6" t="s">
        <v>87</v>
      </c>
    </row>
    <row r="23" ht="12.75" thickBot="1">
      <c r="B23" s="6"/>
    </row>
    <row r="24" spans="2:10" ht="12">
      <c r="B24" s="8" t="s">
        <v>5</v>
      </c>
      <c r="C24" s="64" t="s">
        <v>6</v>
      </c>
      <c r="D24" s="64" t="s">
        <v>7</v>
      </c>
      <c r="E24" s="64" t="s">
        <v>8</v>
      </c>
      <c r="F24" s="64" t="s">
        <v>9</v>
      </c>
      <c r="G24" s="9" t="s">
        <v>10</v>
      </c>
      <c r="H24" s="9" t="s">
        <v>11</v>
      </c>
      <c r="I24" s="9" t="s">
        <v>11</v>
      </c>
      <c r="J24" s="64" t="s">
        <v>12</v>
      </c>
    </row>
    <row r="25" spans="2:10" ht="16.5" customHeight="1" thickBot="1">
      <c r="B25" s="25" t="s">
        <v>13</v>
      </c>
      <c r="C25" s="65"/>
      <c r="D25" s="65"/>
      <c r="E25" s="65"/>
      <c r="F25" s="65"/>
      <c r="G25" s="26" t="s">
        <v>14</v>
      </c>
      <c r="H25" s="26" t="s">
        <v>15</v>
      </c>
      <c r="I25" s="26" t="s">
        <v>16</v>
      </c>
      <c r="J25" s="65"/>
    </row>
    <row r="26" spans="2:10" ht="39" customHeight="1">
      <c r="B26" s="41">
        <v>1</v>
      </c>
      <c r="C26" s="42" t="s">
        <v>18</v>
      </c>
      <c r="D26" s="42" t="s">
        <v>19</v>
      </c>
      <c r="E26" s="48">
        <v>4688.6</v>
      </c>
      <c r="F26" s="43">
        <v>0</v>
      </c>
      <c r="G26" s="48">
        <v>4688.6</v>
      </c>
      <c r="H26" s="49">
        <f>G26/1850449.17</f>
        <v>0.0025337631943708025</v>
      </c>
      <c r="I26" s="49">
        <f>G26/2075620.64</f>
        <v>0.002258890622710324</v>
      </c>
      <c r="J26" s="50" t="s">
        <v>20</v>
      </c>
    </row>
    <row r="27" spans="2:10" ht="49.5" customHeight="1">
      <c r="B27" s="32">
        <f>B26+1</f>
        <v>2</v>
      </c>
      <c r="C27" s="27" t="s">
        <v>84</v>
      </c>
      <c r="D27" s="27" t="s">
        <v>85</v>
      </c>
      <c r="E27" s="28">
        <v>8672.87</v>
      </c>
      <c r="F27" s="47">
        <v>0</v>
      </c>
      <c r="G27" s="28">
        <v>3242.85</v>
      </c>
      <c r="H27" s="30">
        <f aca="true" t="shared" si="0" ref="H27:H52">G27/1850449.17</f>
        <v>0.0017524664025221509</v>
      </c>
      <c r="I27" s="30">
        <f aca="true" t="shared" si="1" ref="I27:I52">G27/2075620.64</f>
        <v>0.0015623519719865572</v>
      </c>
      <c r="J27" s="31" t="s">
        <v>89</v>
      </c>
    </row>
    <row r="28" spans="2:10" ht="39" customHeight="1">
      <c r="B28" s="32">
        <f aca="true" t="shared" si="2" ref="B28:B52">B27+1</f>
        <v>3</v>
      </c>
      <c r="C28" s="27" t="s">
        <v>71</v>
      </c>
      <c r="D28" s="27" t="s">
        <v>72</v>
      </c>
      <c r="E28" s="28">
        <v>794.83</v>
      </c>
      <c r="F28" s="47">
        <v>0</v>
      </c>
      <c r="G28" s="28">
        <v>794.83</v>
      </c>
      <c r="H28" s="30">
        <f t="shared" si="0"/>
        <v>0.00042953354941384315</v>
      </c>
      <c r="I28" s="30">
        <f t="shared" si="1"/>
        <v>0.00038293606484853616</v>
      </c>
      <c r="J28" s="31" t="s">
        <v>20</v>
      </c>
    </row>
    <row r="29" spans="2:10" ht="39.75" customHeight="1">
      <c r="B29" s="32">
        <f t="shared" si="2"/>
        <v>4</v>
      </c>
      <c r="C29" s="27" t="s">
        <v>21</v>
      </c>
      <c r="D29" s="27" t="s">
        <v>22</v>
      </c>
      <c r="E29" s="28">
        <v>77285.67</v>
      </c>
      <c r="F29" s="47">
        <v>0</v>
      </c>
      <c r="G29" s="28">
        <v>77285.67</v>
      </c>
      <c r="H29" s="30">
        <f t="shared" si="0"/>
        <v>0.0417658973037341</v>
      </c>
      <c r="I29" s="30">
        <f t="shared" si="1"/>
        <v>0.03723496891031109</v>
      </c>
      <c r="J29" s="31" t="s">
        <v>20</v>
      </c>
    </row>
    <row r="30" spans="2:10" ht="39" customHeight="1" thickBot="1">
      <c r="B30" s="44">
        <f t="shared" si="2"/>
        <v>5</v>
      </c>
      <c r="C30" s="45" t="s">
        <v>23</v>
      </c>
      <c r="D30" s="45" t="s">
        <v>24</v>
      </c>
      <c r="E30" s="82">
        <v>194777.7</v>
      </c>
      <c r="F30" s="46">
        <v>0</v>
      </c>
      <c r="G30" s="82">
        <v>194777.7</v>
      </c>
      <c r="H30" s="51">
        <f t="shared" si="0"/>
        <v>0.10525968676026914</v>
      </c>
      <c r="I30" s="51">
        <f t="shared" si="1"/>
        <v>0.09384070299088952</v>
      </c>
      <c r="J30" s="52" t="s">
        <v>20</v>
      </c>
    </row>
    <row r="31" spans="2:10" ht="40.5" customHeight="1">
      <c r="B31" s="41">
        <f t="shared" si="2"/>
        <v>6</v>
      </c>
      <c r="C31" s="42" t="s">
        <v>25</v>
      </c>
      <c r="D31" s="42" t="s">
        <v>26</v>
      </c>
      <c r="E31" s="48">
        <v>2909.45</v>
      </c>
      <c r="F31" s="43">
        <v>0</v>
      </c>
      <c r="G31" s="48">
        <v>2909.45</v>
      </c>
      <c r="H31" s="49">
        <f t="shared" si="0"/>
        <v>0.0015722939312080644</v>
      </c>
      <c r="I31" s="49">
        <f t="shared" si="1"/>
        <v>0.0014017253172044</v>
      </c>
      <c r="J31" s="50" t="s">
        <v>20</v>
      </c>
    </row>
    <row r="32" spans="2:10" ht="51" customHeight="1">
      <c r="B32" s="32">
        <f t="shared" si="2"/>
        <v>7</v>
      </c>
      <c r="C32" s="27" t="s">
        <v>27</v>
      </c>
      <c r="D32" s="27" t="s">
        <v>28</v>
      </c>
      <c r="E32" s="28">
        <v>15539</v>
      </c>
      <c r="F32" s="47">
        <v>0</v>
      </c>
      <c r="G32" s="28">
        <v>15539</v>
      </c>
      <c r="H32" s="30">
        <f t="shared" si="0"/>
        <v>0.008397420611126541</v>
      </c>
      <c r="I32" s="30">
        <f t="shared" si="1"/>
        <v>0.007486435478884041</v>
      </c>
      <c r="J32" s="31" t="s">
        <v>20</v>
      </c>
    </row>
    <row r="33" spans="2:10" ht="49.5" customHeight="1">
      <c r="B33" s="32">
        <f t="shared" si="2"/>
        <v>8</v>
      </c>
      <c r="C33" s="27" t="s">
        <v>29</v>
      </c>
      <c r="D33" s="27" t="s">
        <v>30</v>
      </c>
      <c r="E33" s="28">
        <v>8939.1</v>
      </c>
      <c r="F33" s="47">
        <v>0</v>
      </c>
      <c r="G33" s="28">
        <v>8939.1</v>
      </c>
      <c r="H33" s="30">
        <f t="shared" si="0"/>
        <v>0.004830773060359178</v>
      </c>
      <c r="I33" s="30">
        <f t="shared" si="1"/>
        <v>0.0043067118469201585</v>
      </c>
      <c r="J33" s="31" t="s">
        <v>20</v>
      </c>
    </row>
    <row r="34" spans="2:10" ht="72.75" customHeight="1">
      <c r="B34" s="32">
        <f t="shared" si="2"/>
        <v>9</v>
      </c>
      <c r="C34" s="27" t="s">
        <v>31</v>
      </c>
      <c r="D34" s="27" t="s">
        <v>32</v>
      </c>
      <c r="E34" s="28">
        <v>5472.57</v>
      </c>
      <c r="F34" s="47">
        <v>0</v>
      </c>
      <c r="G34" s="28">
        <v>5472.57</v>
      </c>
      <c r="H34" s="30">
        <f t="shared" si="0"/>
        <v>0.002957427898438302</v>
      </c>
      <c r="I34" s="30">
        <f t="shared" si="1"/>
        <v>0.0026365945175800525</v>
      </c>
      <c r="J34" s="31" t="s">
        <v>20</v>
      </c>
    </row>
    <row r="35" spans="2:10" ht="51" customHeight="1">
      <c r="B35" s="32">
        <f t="shared" si="2"/>
        <v>10</v>
      </c>
      <c r="C35" s="27" t="s">
        <v>67</v>
      </c>
      <c r="D35" s="27" t="s">
        <v>68</v>
      </c>
      <c r="E35" s="28">
        <v>42433.4</v>
      </c>
      <c r="F35" s="47">
        <v>0</v>
      </c>
      <c r="G35" s="28">
        <v>42433.4</v>
      </c>
      <c r="H35" s="30">
        <f t="shared" si="0"/>
        <v>0.022931405351707124</v>
      </c>
      <c r="I35" s="30">
        <f t="shared" si="1"/>
        <v>0.0204437165357924</v>
      </c>
      <c r="J35" s="31" t="s">
        <v>20</v>
      </c>
    </row>
    <row r="36" spans="2:10" ht="41.25" customHeight="1">
      <c r="B36" s="32">
        <f t="shared" si="2"/>
        <v>11</v>
      </c>
      <c r="C36" s="27" t="s">
        <v>33</v>
      </c>
      <c r="D36" s="27" t="s">
        <v>34</v>
      </c>
      <c r="E36" s="28">
        <v>650.99</v>
      </c>
      <c r="F36" s="47">
        <v>0</v>
      </c>
      <c r="G36" s="28">
        <v>650.99</v>
      </c>
      <c r="H36" s="30">
        <f t="shared" si="0"/>
        <v>0.00035180107108805374</v>
      </c>
      <c r="I36" s="30">
        <f t="shared" si="1"/>
        <v>0.00031363631072776384</v>
      </c>
      <c r="J36" s="31" t="s">
        <v>20</v>
      </c>
    </row>
    <row r="37" spans="2:10" ht="78" customHeight="1">
      <c r="B37" s="32">
        <f t="shared" si="2"/>
        <v>12</v>
      </c>
      <c r="C37" s="54" t="s">
        <v>35</v>
      </c>
      <c r="D37" s="54" t="s">
        <v>36</v>
      </c>
      <c r="E37" s="55">
        <v>131739.21</v>
      </c>
      <c r="F37" s="56">
        <v>0</v>
      </c>
      <c r="G37" s="55">
        <v>108757.14</v>
      </c>
      <c r="H37" s="30">
        <f t="shared" si="0"/>
        <v>0.05877337338587906</v>
      </c>
      <c r="I37" s="30">
        <f t="shared" si="1"/>
        <v>0.05239740726417136</v>
      </c>
      <c r="J37" s="57" t="s">
        <v>93</v>
      </c>
    </row>
    <row r="38" spans="2:10" ht="43.5" customHeight="1">
      <c r="B38" s="32">
        <f t="shared" si="2"/>
        <v>13</v>
      </c>
      <c r="C38" s="27" t="s">
        <v>37</v>
      </c>
      <c r="D38" s="27" t="s">
        <v>38</v>
      </c>
      <c r="E38" s="28">
        <v>5473.69</v>
      </c>
      <c r="F38" s="47">
        <v>0</v>
      </c>
      <c r="G38" s="28">
        <v>5473.69</v>
      </c>
      <c r="H38" s="30">
        <f t="shared" si="0"/>
        <v>0.0029580331568902266</v>
      </c>
      <c r="I38" s="30">
        <f t="shared" si="1"/>
        <v>0.0026371341152205924</v>
      </c>
      <c r="J38" s="31" t="s">
        <v>20</v>
      </c>
    </row>
    <row r="39" spans="2:10" ht="41.25" customHeight="1">
      <c r="B39" s="32">
        <f t="shared" si="2"/>
        <v>14</v>
      </c>
      <c r="C39" s="27" t="s">
        <v>39</v>
      </c>
      <c r="D39" s="27" t="s">
        <v>40</v>
      </c>
      <c r="E39" s="28">
        <v>15288</v>
      </c>
      <c r="F39" s="47">
        <v>0</v>
      </c>
      <c r="G39" s="28">
        <v>15288</v>
      </c>
      <c r="H39" s="30">
        <f t="shared" si="0"/>
        <v>0.008261777868775504</v>
      </c>
      <c r="I39" s="30">
        <f t="shared" si="1"/>
        <v>0.00736550779337018</v>
      </c>
      <c r="J39" s="31" t="s">
        <v>20</v>
      </c>
    </row>
    <row r="40" spans="2:10" ht="50.25" customHeight="1">
      <c r="B40" s="32">
        <f t="shared" si="2"/>
        <v>15</v>
      </c>
      <c r="C40" s="27" t="s">
        <v>41</v>
      </c>
      <c r="D40" s="27" t="s">
        <v>42</v>
      </c>
      <c r="E40" s="28">
        <v>3203</v>
      </c>
      <c r="F40" s="47">
        <v>0</v>
      </c>
      <c r="G40" s="28">
        <v>2508.6</v>
      </c>
      <c r="H40" s="30">
        <f t="shared" si="0"/>
        <v>0.0013556708504454623</v>
      </c>
      <c r="I40" s="30">
        <f t="shared" si="1"/>
        <v>0.0012086023580879404</v>
      </c>
      <c r="J40" s="31" t="s">
        <v>86</v>
      </c>
    </row>
    <row r="41" spans="2:10" ht="42.75" customHeight="1">
      <c r="B41" s="32">
        <f t="shared" si="2"/>
        <v>16</v>
      </c>
      <c r="C41" s="27" t="s">
        <v>43</v>
      </c>
      <c r="D41" s="27" t="s">
        <v>44</v>
      </c>
      <c r="E41" s="28">
        <v>189002.66</v>
      </c>
      <c r="F41" s="47">
        <v>0</v>
      </c>
      <c r="G41" s="28">
        <v>189002.66</v>
      </c>
      <c r="H41" s="30">
        <f t="shared" si="0"/>
        <v>0.10213880125115786</v>
      </c>
      <c r="I41" s="30">
        <f t="shared" si="1"/>
        <v>0.09105838338551114</v>
      </c>
      <c r="J41" s="31" t="s">
        <v>20</v>
      </c>
    </row>
    <row r="42" spans="2:10" ht="43.5" customHeight="1">
      <c r="B42" s="32">
        <f t="shared" si="2"/>
        <v>17</v>
      </c>
      <c r="C42" s="27" t="s">
        <v>45</v>
      </c>
      <c r="D42" s="27" t="s">
        <v>46</v>
      </c>
      <c r="E42" s="28">
        <v>169946.07</v>
      </c>
      <c r="F42" s="47">
        <v>0</v>
      </c>
      <c r="G42" s="28">
        <v>169946.07</v>
      </c>
      <c r="H42" s="30">
        <f t="shared" si="0"/>
        <v>0.09184044217761464</v>
      </c>
      <c r="I42" s="30">
        <f t="shared" si="1"/>
        <v>0.08187723070628167</v>
      </c>
      <c r="J42" s="31" t="s">
        <v>20</v>
      </c>
    </row>
    <row r="43" spans="2:10" ht="42.75" customHeight="1" thickBot="1">
      <c r="B43" s="44">
        <f t="shared" si="2"/>
        <v>18</v>
      </c>
      <c r="C43" s="45" t="s">
        <v>47</v>
      </c>
      <c r="D43" s="45" t="s">
        <v>48</v>
      </c>
      <c r="E43" s="82">
        <v>271634.17</v>
      </c>
      <c r="F43" s="46">
        <v>0</v>
      </c>
      <c r="G43" s="82">
        <v>271634.17</v>
      </c>
      <c r="H43" s="51">
        <f t="shared" si="0"/>
        <v>0.14679364037867626</v>
      </c>
      <c r="I43" s="51">
        <f t="shared" si="1"/>
        <v>0.13086889037680796</v>
      </c>
      <c r="J43" s="52" t="s">
        <v>49</v>
      </c>
    </row>
    <row r="44" spans="2:10" ht="37.5" customHeight="1">
      <c r="B44" s="41">
        <f t="shared" si="2"/>
        <v>19</v>
      </c>
      <c r="C44" s="42" t="s">
        <v>50</v>
      </c>
      <c r="D44" s="42" t="s">
        <v>51</v>
      </c>
      <c r="E44" s="48">
        <v>327483.58</v>
      </c>
      <c r="F44" s="43">
        <v>0</v>
      </c>
      <c r="G44" s="48">
        <v>327483.58</v>
      </c>
      <c r="H44" s="49">
        <f t="shared" si="0"/>
        <v>0.17697518273360627</v>
      </c>
      <c r="I44" s="49">
        <f t="shared" si="1"/>
        <v>0.15777622061033275</v>
      </c>
      <c r="J44" s="50" t="s">
        <v>49</v>
      </c>
    </row>
    <row r="45" spans="2:10" ht="54" customHeight="1">
      <c r="B45" s="32">
        <f t="shared" si="2"/>
        <v>20</v>
      </c>
      <c r="C45" s="27" t="s">
        <v>73</v>
      </c>
      <c r="D45" s="27" t="s">
        <v>74</v>
      </c>
      <c r="E45" s="28">
        <v>21847.72</v>
      </c>
      <c r="F45" s="47">
        <v>0</v>
      </c>
      <c r="G45" s="28">
        <v>11847.72</v>
      </c>
      <c r="H45" s="30">
        <f t="shared" si="0"/>
        <v>0.006402618451821619</v>
      </c>
      <c r="I45" s="30">
        <f t="shared" si="1"/>
        <v>0.005708037283730229</v>
      </c>
      <c r="J45" s="31" t="s">
        <v>80</v>
      </c>
    </row>
    <row r="46" spans="2:10" ht="42.75" customHeight="1">
      <c r="B46" s="32">
        <f t="shared" si="2"/>
        <v>21</v>
      </c>
      <c r="C46" s="27" t="s">
        <v>52</v>
      </c>
      <c r="D46" s="27" t="s">
        <v>53</v>
      </c>
      <c r="E46" s="28">
        <v>16424.45</v>
      </c>
      <c r="F46" s="47">
        <v>0</v>
      </c>
      <c r="G46" s="28">
        <v>16424.45</v>
      </c>
      <c r="H46" s="30">
        <f t="shared" si="0"/>
        <v>0.008875926054213097</v>
      </c>
      <c r="I46" s="30">
        <f t="shared" si="1"/>
        <v>0.00791303077425555</v>
      </c>
      <c r="J46" s="31" t="s">
        <v>20</v>
      </c>
    </row>
    <row r="47" spans="2:10" ht="48" customHeight="1">
      <c r="B47" s="32">
        <f t="shared" si="2"/>
        <v>22</v>
      </c>
      <c r="C47" s="27" t="s">
        <v>69</v>
      </c>
      <c r="D47" s="27" t="s">
        <v>70</v>
      </c>
      <c r="E47" s="28">
        <v>5815.75</v>
      </c>
      <c r="F47" s="47">
        <v>0</v>
      </c>
      <c r="G47" s="28">
        <v>5815.76</v>
      </c>
      <c r="H47" s="30">
        <f t="shared" si="0"/>
        <v>0.003142890977113411</v>
      </c>
      <c r="I47" s="30">
        <f t="shared" si="1"/>
        <v>0.002801937833880858</v>
      </c>
      <c r="J47" s="31" t="s">
        <v>20</v>
      </c>
    </row>
    <row r="48" spans="2:10" ht="38.25" customHeight="1">
      <c r="B48" s="32">
        <f t="shared" si="2"/>
        <v>23</v>
      </c>
      <c r="C48" s="27" t="s">
        <v>54</v>
      </c>
      <c r="D48" s="27" t="s">
        <v>55</v>
      </c>
      <c r="E48" s="28">
        <v>20104.81</v>
      </c>
      <c r="F48" s="47">
        <v>0</v>
      </c>
      <c r="G48" s="28">
        <v>20104.81</v>
      </c>
      <c r="H48" s="30">
        <f t="shared" si="0"/>
        <v>0.01086482694361175</v>
      </c>
      <c r="I48" s="30">
        <f t="shared" si="1"/>
        <v>0.009686167892414098</v>
      </c>
      <c r="J48" s="31" t="s">
        <v>20</v>
      </c>
    </row>
    <row r="49" spans="2:10" ht="39.75" customHeight="1">
      <c r="B49" s="32">
        <f t="shared" si="2"/>
        <v>24</v>
      </c>
      <c r="C49" s="27" t="s">
        <v>56</v>
      </c>
      <c r="D49" s="27" t="s">
        <v>57</v>
      </c>
      <c r="E49" s="28">
        <v>4879.12</v>
      </c>
      <c r="F49" s="47">
        <v>0</v>
      </c>
      <c r="G49" s="28">
        <v>4879.12</v>
      </c>
      <c r="H49" s="30">
        <f t="shared" si="0"/>
        <v>0.0026367219803178923</v>
      </c>
      <c r="I49" s="30">
        <f t="shared" si="1"/>
        <v>0.0023506800356350283</v>
      </c>
      <c r="J49" s="31" t="s">
        <v>20</v>
      </c>
    </row>
    <row r="50" spans="2:10" ht="49.5" customHeight="1">
      <c r="B50" s="32">
        <f t="shared" si="2"/>
        <v>25</v>
      </c>
      <c r="C50" s="27" t="s">
        <v>82</v>
      </c>
      <c r="D50" s="27" t="s">
        <v>83</v>
      </c>
      <c r="E50" s="28">
        <v>221191.38</v>
      </c>
      <c r="F50" s="47">
        <v>0</v>
      </c>
      <c r="G50" s="28">
        <v>35240.4</v>
      </c>
      <c r="H50" s="30">
        <f t="shared" si="0"/>
        <v>0.019044241026085575</v>
      </c>
      <c r="I50" s="30">
        <f t="shared" si="1"/>
        <v>0.01697824704614616</v>
      </c>
      <c r="J50" s="31" t="s">
        <v>88</v>
      </c>
    </row>
    <row r="51" spans="2:10" ht="42.75" customHeight="1">
      <c r="B51" s="32">
        <f t="shared" si="2"/>
        <v>26</v>
      </c>
      <c r="C51" s="27" t="s">
        <v>58</v>
      </c>
      <c r="D51" s="27" t="s">
        <v>59</v>
      </c>
      <c r="E51" s="28">
        <v>98157.62</v>
      </c>
      <c r="F51" s="47">
        <v>0</v>
      </c>
      <c r="G51" s="28">
        <v>98157.62</v>
      </c>
      <c r="H51" s="30">
        <f t="shared" si="0"/>
        <v>0.053045293862354514</v>
      </c>
      <c r="I51" s="30">
        <f t="shared" si="1"/>
        <v>0.04729073227947859</v>
      </c>
      <c r="J51" s="31" t="s">
        <v>20</v>
      </c>
    </row>
    <row r="52" spans="2:10" ht="42.75" customHeight="1" thickBot="1">
      <c r="B52" s="44">
        <f t="shared" si="2"/>
        <v>27</v>
      </c>
      <c r="C52" s="58" t="s">
        <v>60</v>
      </c>
      <c r="D52" s="58" t="s">
        <v>61</v>
      </c>
      <c r="E52" s="59">
        <v>257160</v>
      </c>
      <c r="F52" s="60">
        <v>0</v>
      </c>
      <c r="G52" s="59">
        <v>211151.22</v>
      </c>
      <c r="H52" s="51">
        <f t="shared" si="0"/>
        <v>0.1141080897671996</v>
      </c>
      <c r="I52" s="51">
        <f t="shared" si="1"/>
        <v>0.10172919652600873</v>
      </c>
      <c r="J52" s="61" t="s">
        <v>92</v>
      </c>
    </row>
    <row r="53" spans="2:10" ht="15.75" customHeight="1">
      <c r="B53" s="65"/>
      <c r="C53" s="73" t="s">
        <v>91</v>
      </c>
      <c r="D53" s="74"/>
      <c r="E53" s="75">
        <f>SUM(E26:E52)</f>
        <v>2121515.41</v>
      </c>
      <c r="F53" s="75">
        <f>SUM(F26:F52)</f>
        <v>0</v>
      </c>
      <c r="G53" s="53">
        <f>SUM(G26:G52)</f>
        <v>1850449.1700000002</v>
      </c>
      <c r="H53" s="68">
        <f>SUM(H26:H52)</f>
        <v>1.0000000000000002</v>
      </c>
      <c r="I53" s="70">
        <f>SUM(I26:I52)</f>
        <v>0.8915160768491875</v>
      </c>
      <c r="J53" s="65"/>
    </row>
    <row r="54" spans="2:10" ht="0.75" customHeight="1" thickBot="1">
      <c r="B54" s="72"/>
      <c r="C54" s="66"/>
      <c r="D54" s="67"/>
      <c r="E54" s="76"/>
      <c r="F54" s="76"/>
      <c r="G54" s="11"/>
      <c r="H54" s="69"/>
      <c r="I54" s="71"/>
      <c r="J54" s="72"/>
    </row>
    <row r="55" spans="2:10" ht="19.5" customHeight="1">
      <c r="B55" s="17"/>
      <c r="C55" s="17"/>
      <c r="D55" s="17"/>
      <c r="E55" s="18"/>
      <c r="F55" s="18"/>
      <c r="G55" s="17"/>
      <c r="H55" s="19"/>
      <c r="I55" s="20"/>
      <c r="J55" s="17"/>
    </row>
    <row r="56" ht="16.5" customHeight="1">
      <c r="B56" s="6" t="s">
        <v>90</v>
      </c>
    </row>
    <row r="57" ht="12.75" thickBot="1">
      <c r="B57" s="6"/>
    </row>
    <row r="58" spans="2:10" ht="28.5" customHeight="1">
      <c r="B58" s="8" t="s">
        <v>81</v>
      </c>
      <c r="C58" s="64" t="s">
        <v>6</v>
      </c>
      <c r="D58" s="64" t="s">
        <v>7</v>
      </c>
      <c r="E58" s="64" t="s">
        <v>8</v>
      </c>
      <c r="F58" s="64" t="s">
        <v>9</v>
      </c>
      <c r="G58" s="9" t="s">
        <v>10</v>
      </c>
      <c r="H58" s="9" t="s">
        <v>11</v>
      </c>
      <c r="I58" s="9" t="s">
        <v>11</v>
      </c>
      <c r="J58" s="64" t="s">
        <v>12</v>
      </c>
    </row>
    <row r="59" spans="2:10" ht="18.75" customHeight="1" thickBot="1">
      <c r="B59" s="25"/>
      <c r="C59" s="65"/>
      <c r="D59" s="65"/>
      <c r="E59" s="65"/>
      <c r="F59" s="65"/>
      <c r="G59" s="26" t="s">
        <v>14</v>
      </c>
      <c r="H59" s="26" t="s">
        <v>15</v>
      </c>
      <c r="I59" s="26" t="s">
        <v>16</v>
      </c>
      <c r="J59" s="65"/>
    </row>
    <row r="60" spans="2:10" ht="42" customHeight="1">
      <c r="B60" s="41">
        <v>1</v>
      </c>
      <c r="C60" s="42" t="s">
        <v>63</v>
      </c>
      <c r="D60" s="42" t="s">
        <v>64</v>
      </c>
      <c r="E60" s="43">
        <v>83910</v>
      </c>
      <c r="F60" s="43">
        <v>0</v>
      </c>
      <c r="G60" s="43">
        <v>83910</v>
      </c>
      <c r="H60" s="49">
        <f>G60/207820</f>
        <v>0.403762871715908</v>
      </c>
      <c r="I60" s="49">
        <f>G60/2075620.64</f>
        <v>0.04042646251580925</v>
      </c>
      <c r="J60" s="50" t="s">
        <v>20</v>
      </c>
    </row>
    <row r="61" spans="2:10" ht="40.5" customHeight="1" thickBot="1">
      <c r="B61" s="44">
        <v>2</v>
      </c>
      <c r="C61" s="45" t="s">
        <v>65</v>
      </c>
      <c r="D61" s="45" t="s">
        <v>66</v>
      </c>
      <c r="E61" s="46">
        <v>123910</v>
      </c>
      <c r="F61" s="46">
        <v>0</v>
      </c>
      <c r="G61" s="46">
        <v>123910</v>
      </c>
      <c r="H61" s="51">
        <f>G61/207820</f>
        <v>0.596237128284092</v>
      </c>
      <c r="I61" s="51">
        <f>G61/2075620.64</f>
        <v>0.0596978068208071</v>
      </c>
      <c r="J61" s="52" t="s">
        <v>20</v>
      </c>
    </row>
    <row r="62" spans="2:10" ht="12.75" thickBot="1">
      <c r="B62" s="10"/>
      <c r="C62" s="66" t="s">
        <v>62</v>
      </c>
      <c r="D62" s="67"/>
      <c r="E62" s="14">
        <f>SUM(E60:E61)</f>
        <v>207820</v>
      </c>
      <c r="F62" s="14">
        <v>0</v>
      </c>
      <c r="G62" s="14">
        <f>SUM(G60:G61)</f>
        <v>207820</v>
      </c>
      <c r="H62" s="16">
        <f>SUM(H60:H61)</f>
        <v>1</v>
      </c>
      <c r="I62" s="24">
        <f>SUM(I60:I61)</f>
        <v>0.10012426933661636</v>
      </c>
      <c r="J62" s="13"/>
    </row>
    <row r="65" spans="3:8" ht="21" customHeight="1">
      <c r="C65" s="81" t="s">
        <v>100</v>
      </c>
      <c r="D65" s="81"/>
      <c r="E65" s="81"/>
      <c r="F65" s="81"/>
      <c r="G65" s="2"/>
      <c r="H65" s="1"/>
    </row>
    <row r="66" spans="3:8" ht="15.75">
      <c r="C66" s="2"/>
      <c r="D66" s="2"/>
      <c r="E66" s="2"/>
      <c r="F66" s="2"/>
      <c r="G66" s="2"/>
      <c r="H66" s="2"/>
    </row>
    <row r="67" spans="3:8" ht="15.75">
      <c r="C67" s="2"/>
      <c r="D67" s="2"/>
      <c r="E67" s="2"/>
      <c r="F67" s="2"/>
      <c r="G67" s="2"/>
      <c r="H67" s="2"/>
    </row>
    <row r="70" spans="3:4" ht="15.75">
      <c r="C70" s="2" t="s">
        <v>101</v>
      </c>
      <c r="D70" s="2"/>
    </row>
    <row r="71" spans="3:4" ht="15.75">
      <c r="C71" s="2" t="s">
        <v>102</v>
      </c>
      <c r="D71" s="2"/>
    </row>
    <row r="72" spans="3:4" ht="15.75">
      <c r="C72" s="2" t="s">
        <v>103</v>
      </c>
      <c r="D72" s="2"/>
    </row>
  </sheetData>
  <mergeCells count="25">
    <mergeCell ref="C13:G13"/>
    <mergeCell ref="C15:C16"/>
    <mergeCell ref="D15:D16"/>
    <mergeCell ref="E15:E16"/>
    <mergeCell ref="F15:F16"/>
    <mergeCell ref="C19:D19"/>
    <mergeCell ref="J15:J16"/>
    <mergeCell ref="F24:F25"/>
    <mergeCell ref="J24:J25"/>
    <mergeCell ref="B53:B54"/>
    <mergeCell ref="C53:D54"/>
    <mergeCell ref="E53:E54"/>
    <mergeCell ref="F53:F54"/>
    <mergeCell ref="H53:H54"/>
    <mergeCell ref="I53:I54"/>
    <mergeCell ref="J53:J54"/>
    <mergeCell ref="C24:C25"/>
    <mergeCell ref="D24:D25"/>
    <mergeCell ref="E24:E25"/>
    <mergeCell ref="J58:J59"/>
    <mergeCell ref="C62:D62"/>
    <mergeCell ref="C58:C59"/>
    <mergeCell ref="D58:D59"/>
    <mergeCell ref="E58:E59"/>
    <mergeCell ref="F58:F59"/>
  </mergeCells>
  <printOptions/>
  <pageMargins left="0.1968503937007874" right="0.1968503937007874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2011-04-12T12:33:39Z</cp:lastPrinted>
  <dcterms:created xsi:type="dcterms:W3CDTF">2010-06-08T09:58:54Z</dcterms:created>
  <dcterms:modified xsi:type="dcterms:W3CDTF">2011-04-12T13:59:20Z</dcterms:modified>
  <cp:category/>
  <cp:version/>
  <cp:contentType/>
  <cp:contentStatus/>
</cp:coreProperties>
</file>