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<sst xmlns="http://schemas.openxmlformats.org/spreadsheetml/2006/main" count="220" uniqueCount="157">
  <si>
    <t>Temei juridic : art.20, lit (k) si art.72, al. (1) din Legea nr.85/2006 privind procedura insolventei</t>
  </si>
  <si>
    <t>Administrator judiciar : GLOBAL MONEY RECOVERY IPURL</t>
  </si>
  <si>
    <t>Creditor</t>
  </si>
  <si>
    <t>Adresa</t>
  </si>
  <si>
    <t>Creanta depusa</t>
  </si>
  <si>
    <t>Nescadent</t>
  </si>
  <si>
    <t>Creanta acceptata</t>
  </si>
  <si>
    <t>% din grupa</t>
  </si>
  <si>
    <t>% din total</t>
  </si>
  <si>
    <t>Mentiuni</t>
  </si>
  <si>
    <t>1.</t>
  </si>
  <si>
    <t>Nr. crt.</t>
  </si>
  <si>
    <t>Privilegiată taxe şi impozite</t>
  </si>
  <si>
    <t>2.</t>
  </si>
  <si>
    <t>3.</t>
  </si>
  <si>
    <t>Privilegiată comision ITM</t>
  </si>
  <si>
    <t>TOTAL GRUPA 2</t>
  </si>
  <si>
    <t>Admisă integral în temeiul art.66 al.(1) din Lege</t>
  </si>
  <si>
    <t>4.</t>
  </si>
  <si>
    <t>5.</t>
  </si>
  <si>
    <t>6.</t>
  </si>
  <si>
    <t>7.</t>
  </si>
  <si>
    <t>8.</t>
  </si>
  <si>
    <t>SC ROMSTAL LEASING IFN SA</t>
  </si>
  <si>
    <t>9.</t>
  </si>
  <si>
    <t>10.</t>
  </si>
  <si>
    <t>TOTAL GRUPA 3</t>
  </si>
  <si>
    <t xml:space="preserve">Conform art.69, al.(2) din legea 85/2006 privind procedura insolvenţei, “creanţele exprimate sau consolidate în </t>
  </si>
  <si>
    <t xml:space="preserve">valută vor fi înregistrate la valoarea lor în lei, la cursul Băncii Naţionale a României existent la data deschiderii </t>
  </si>
  <si>
    <t>procedurii”.</t>
  </si>
  <si>
    <t xml:space="preserve">                                                                                   Administrator judiciar</t>
  </si>
  <si>
    <t xml:space="preserve">                                                                                   GLOBAL MONEY RECOVERY IPURL</t>
  </si>
  <si>
    <t xml:space="preserve">                                                                                   Av. Tiril Horia Cristian</t>
  </si>
  <si>
    <t>Numar dosar : 5008/111/2010, Tribunalul Bihor, Sectia comerciala si contencios administrativ</t>
  </si>
  <si>
    <t>Judecator sindic : OLAH IONEL</t>
  </si>
  <si>
    <t>Debitor : SC MAESTRO TRADING SRL</t>
  </si>
  <si>
    <t xml:space="preserve">Administratia Finantelor Publice Oradea </t>
  </si>
  <si>
    <t>Oradea, str. D. Cantemir nr.2-4, jud. Bihor</t>
  </si>
  <si>
    <t>Inspectoratul Teritorial de Muncă Bihor</t>
  </si>
  <si>
    <t>Oradea, str. Armatei Romane nr.1B, jud. Bihor</t>
  </si>
  <si>
    <t>Creanţa depusă</t>
  </si>
  <si>
    <t>Creanţa</t>
  </si>
  <si>
    <t>%</t>
  </si>
  <si>
    <t>Menţiuni</t>
  </si>
  <si>
    <t>acceptată</t>
  </si>
  <si>
    <t>din grupă</t>
  </si>
  <si>
    <t>din total</t>
  </si>
  <si>
    <t>Oradea, str. Gh. Doja nr.155, jud.Bihor</t>
  </si>
  <si>
    <t>Admisă integral în temeiul art.66, alin.(1) din Lege</t>
  </si>
  <si>
    <t>BLIDAR IOAN</t>
  </si>
  <si>
    <t>SC BON-TRANS SRL</t>
  </si>
  <si>
    <t>Marghita, str. Republicii nr.140, jud. Bihor</t>
  </si>
  <si>
    <t>Cab. Ind. Av. Costea Ovidiu</t>
  </si>
  <si>
    <t>Oradea, str. Gh. Dima nr.3, et.3, jud. Bihor</t>
  </si>
  <si>
    <t>CRM KFT</t>
  </si>
  <si>
    <t>Hetenyegyhaza 6044, Kusonyir ut.139, Ungaria</t>
  </si>
  <si>
    <t>SC DANIPOP SRL</t>
  </si>
  <si>
    <t>Oradea, str. Penes Curcanul nr.6, bl.X12, ap.47, jud. Bihor</t>
  </si>
  <si>
    <t>SC EURANDA SPEDITION SRL</t>
  </si>
  <si>
    <t>Marghita, str. Herculane nr.5, jud. Bihor</t>
  </si>
  <si>
    <t>GEYER&amp;BUCHEGGER Leasing GMBH</t>
  </si>
  <si>
    <t>Av. Petre Adina Monica, Bucuresti, bd. Unirii nr.69, bl.G2B, tronson3, ap.29-30, sector 3</t>
  </si>
  <si>
    <t>SC GRUP FEROVIAR ROMAN SA</t>
  </si>
  <si>
    <t>Bucuresti, Calea Victoriei nr.114, sector 1</t>
  </si>
  <si>
    <t>SC LABRA SOFT SRL</t>
  </si>
  <si>
    <t>Oradea, str. Lotrului nr.9, jud. Bihor</t>
  </si>
  <si>
    <t>SC MEDICRIS SRL</t>
  </si>
  <si>
    <t>Oradea, str. Matei Corvin nr.9, jud. Bihor</t>
  </si>
  <si>
    <t>SC PAVRIN CONSTRUCT SRL</t>
  </si>
  <si>
    <t>Tileagd, str. Muresului nr.140/a, jud. Bihor</t>
  </si>
  <si>
    <t>SC PIETROGRANIS SRL</t>
  </si>
  <si>
    <t>Tauteu nr.200, jud. Bihor</t>
  </si>
  <si>
    <t>12.</t>
  </si>
  <si>
    <t>SC PROSPECTIUNI SA</t>
  </si>
  <si>
    <t>Bucuresti, str. Caransebes nr.1, sector 1</t>
  </si>
  <si>
    <t>13.</t>
  </si>
  <si>
    <t>RIEGER KARL HEINZ</t>
  </si>
  <si>
    <t>Bucuresti, Calea Dorobanti nr.59/63, parter, sector 1</t>
  </si>
  <si>
    <t>SC SCHENKER ROMTRANS SA</t>
  </si>
  <si>
    <t>Oradea, Soseaua Borsului nr.43, jud. Bihor</t>
  </si>
  <si>
    <t>SC SEGAL&amp;CO SRL</t>
  </si>
  <si>
    <t>Satu Mare, bd. Independentei bl.UH 10, ap.5, jud. Satu Mare</t>
  </si>
  <si>
    <t>SC SEMACA TRANS SRL</t>
  </si>
  <si>
    <t>Marghita, str. Bartok Bele nr.40, jud. Bihor</t>
  </si>
  <si>
    <t>SC THE TRANSILVANIANS MOBILEX SRL</t>
  </si>
  <si>
    <t>Cadea nr.501, com. Sacuieni, jud. Bihor</t>
  </si>
  <si>
    <t>SC TOI TOI&amp;DIXI SRL</t>
  </si>
  <si>
    <t>Bucuresti, bd. Metalurgiei nr.78, sector 4</t>
  </si>
  <si>
    <t>SC TRANSMAR SA</t>
  </si>
  <si>
    <t>Marghita, str. I.L.Caragiale nr.49, jud. Bihor</t>
  </si>
  <si>
    <t>SC TRIO ARDECRIJ SRL</t>
  </si>
  <si>
    <t>sat Varviz nr.177, com. Popesti, jud. Bihor</t>
  </si>
  <si>
    <t>SC UNICREDIT LEASING CORPORATION IFN SA</t>
  </si>
  <si>
    <t>prin SCA Danila,Petre&amp;Asociatii, Bucuresti, Splaiul Unirii nr.16, et.3, sector 4</t>
  </si>
  <si>
    <t>SC ZIMIN SRL</t>
  </si>
  <si>
    <t>Voievozi nr.543, jud. Bihor</t>
  </si>
  <si>
    <t xml:space="preserve">                                                                                                                                       - 3,4437 lei/USD                                                                                                                                                                                                          </t>
  </si>
  <si>
    <t>SC ELECTROCENTRALE Oradea SA</t>
  </si>
  <si>
    <t>Oradea, , Sos. Borsului nr.23, jud. Bihor</t>
  </si>
  <si>
    <t>din care creante nescadente 8.041.963,39 lei</t>
  </si>
  <si>
    <t xml:space="preserve">Admisă partial conf. adresei de justificare nr.3496/06.08.2010  si sub conditia prezentarii facturii pt suma de 1.409.393,54 lei - penalitati </t>
  </si>
  <si>
    <t>Respinsa in totalitate conf. adresei de justificare nr.3497/06.08.2010</t>
  </si>
  <si>
    <t>TOTAL GRUPA 1</t>
  </si>
  <si>
    <t>Cursul  Băncii Naţionale a României valabil la data de 25.06.2010, data deschiderii procedurii - 4,2311 lei/EUR</t>
  </si>
  <si>
    <t xml:space="preserve">Nescadent </t>
  </si>
  <si>
    <t>Grupa 1, art.123 pct. (2) - Creanţe izvorâte din raporturi de muncă</t>
  </si>
  <si>
    <t>BUF FLORINA</t>
  </si>
  <si>
    <t>CNP</t>
  </si>
  <si>
    <t>Sat Popesti nr.191, jud. Bihor</t>
  </si>
  <si>
    <t>BURDAS EMILIA</t>
  </si>
  <si>
    <t>sSat Varzari nr.62, jud. Bihor</t>
  </si>
  <si>
    <t>CLOBOC OVIDIU</t>
  </si>
  <si>
    <t>Sat Popesti nr.201, jud. Bihor</t>
  </si>
  <si>
    <t>CUTLAC MARIA</t>
  </si>
  <si>
    <t>Sat Varzari nr.23, jud.Bihor</t>
  </si>
  <si>
    <t>GIARCA NICOLAE</t>
  </si>
  <si>
    <t>Sat Voievozi, nr.287, jud.Bihor</t>
  </si>
  <si>
    <t>LASLO GABRIELA</t>
  </si>
  <si>
    <t>Sat Bistra nr.253, jud.Bihor</t>
  </si>
  <si>
    <t>MAGHIAR FLORIN</t>
  </si>
  <si>
    <t>MIKLOS CSABA</t>
  </si>
  <si>
    <t>Sat Cuzap nr.158, jud.Bihor</t>
  </si>
  <si>
    <t>Sat Tauteu nr.200, jud. Bihor</t>
  </si>
  <si>
    <t>STRETIE BELA</t>
  </si>
  <si>
    <t>Sacuieni, str.T.Vladimirescu nr.46, jud.Bihor</t>
  </si>
  <si>
    <t>TUNYOGI ALEXANDRU</t>
  </si>
  <si>
    <t>Sacuieni, Str.N.Tudor nr.38, Bihor</t>
  </si>
  <si>
    <t>VAIDA NICOLAE</t>
  </si>
  <si>
    <t>Oradea, str.M.Kogalniceanu nr., ap.2, Bihor</t>
  </si>
  <si>
    <t>VAIDA STEFAN</t>
  </si>
  <si>
    <t>Sat tauteu, nr.323, Jud. Bihor</t>
  </si>
  <si>
    <t>VEKER LEONA</t>
  </si>
  <si>
    <t>Sat Voievozi, nr.301, jud.Bihor</t>
  </si>
  <si>
    <t>Grupa 2, art.123 pct. (4) - Creanţe bugetare</t>
  </si>
  <si>
    <t>Grupa 3, art.123 pct. (7) şi (8) - Creanţe chirografare</t>
  </si>
  <si>
    <t>TOTAL GRUPA 4</t>
  </si>
  <si>
    <t>SC DAMAGE SRL</t>
  </si>
  <si>
    <t>Oradea, str. Cazaban nr.52, jud. Bihor</t>
  </si>
  <si>
    <t>Admisa in mod provizoiru conf. adresei de justificare nr.4595/09.11.2010</t>
  </si>
  <si>
    <t>SC FLORILAV SRL</t>
  </si>
  <si>
    <t>Oradea, str. Narciselor nr.44, jud. Bihor</t>
  </si>
  <si>
    <t xml:space="preserve">Admisă partial conf. adresei de justificare nr.4596/11.10.2010  </t>
  </si>
  <si>
    <t>SC GABENITO IMPEX SRL</t>
  </si>
  <si>
    <t>Loc. Borumlaca nr.36, jud. Bihor</t>
  </si>
  <si>
    <t xml:space="preserve">            TABEL PRELIMINAR RECTIFICAT DE CREANTE AL DEBITORULUI             </t>
  </si>
  <si>
    <t>Grupa 4, art.123, pct.(9), lit.(a) - Creanţe subordonate</t>
  </si>
  <si>
    <t>SC KVANTUM FAKTOR ZRT</t>
  </si>
  <si>
    <t>Satu Mare, Str. Mihai Viteazu nr.20, biroul 4, jud. Satu Mare</t>
  </si>
  <si>
    <t>SC ACTIVE TRUCK SRL</t>
  </si>
  <si>
    <t>Mun. Oradea, Sos. Borsului nr.7, jud. Bihor</t>
  </si>
  <si>
    <t>SC UNICOM TRANZIT SA</t>
  </si>
  <si>
    <t>Societatea civila de avocati Zamfirescu Racoti Predoiu, Bucuresti, str. Jean-Louis Calderon nr.38, sector 2</t>
  </si>
  <si>
    <t xml:space="preserve">                                                SC MAESTRO TRADING SRL</t>
  </si>
  <si>
    <t>Termen : 14.02.2011</t>
  </si>
  <si>
    <t>Nr.inreg.: 529/14.02.2011</t>
  </si>
  <si>
    <t>TOTAL CREANŢE ACCEPATE- 34.637.291,68  lei</t>
  </si>
  <si>
    <t>TOTAL CREANŢE - 35.153.355,69  lei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</si>
</sst>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\ &quot;lei&quot;"/>
    <numFmt numFmtId="165" formatCode="0.0000%"/>
    <numFmt numFmtId="166" formatCode="0.000%"/>
    <numFmt numFmtId="167" formatCode="0.0"/>
    <numFmt numFmtId="168" formatCode="#,##0.0\ &quot;lei&quot;"/>
    <numFmt numFmtId="169" formatCode="#,##0\ &quot;lei&quot;"/>
    <numFmt numFmtId="170" formatCode="0.0%"/>
    <numFmt numFmtId="171" formatCode="#,##0.0"/>
  </numFmts>
  <fonts count="9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15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10" fontId="1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164" fontId="2" fillId="0" borderId="6" xfId="15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64" fontId="2" fillId="0" borderId="9" xfId="15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3" fillId="0" borderId="1" xfId="15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0" xfId="15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64" fontId="2" fillId="0" borderId="11" xfId="15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8" fontId="2" fillId="0" borderId="6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66" fontId="2" fillId="0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6" fontId="1" fillId="0" borderId="0" xfId="0" applyNumberFormat="1" applyFont="1" applyBorder="1" applyAlignment="1">
      <alignment horizontal="center" vertical="top" wrapText="1"/>
    </xf>
    <xf numFmtId="9" fontId="1" fillId="0" borderId="0" xfId="0" applyNumberFormat="1" applyFont="1" applyBorder="1" applyAlignment="1">
      <alignment horizontal="center" vertical="top" wrapText="1"/>
    </xf>
    <xf numFmtId="10" fontId="1" fillId="0" borderId="0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8" fontId="2" fillId="0" borderId="3" xfId="0" applyNumberFormat="1" applyFont="1" applyBorder="1" applyAlignment="1">
      <alignment horizontal="center" vertical="top" wrapText="1"/>
    </xf>
    <xf numFmtId="10" fontId="2" fillId="0" borderId="3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8" fontId="2" fillId="0" borderId="9" xfId="0" applyNumberFormat="1" applyFont="1" applyBorder="1" applyAlignment="1">
      <alignment horizontal="center" vertical="top" wrapText="1"/>
    </xf>
    <xf numFmtId="10" fontId="2" fillId="0" borderId="9" xfId="0" applyNumberFormat="1" applyFont="1" applyBorder="1" applyAlignment="1">
      <alignment horizontal="center" vertical="top" wrapText="1"/>
    </xf>
    <xf numFmtId="8" fontId="3" fillId="0" borderId="18" xfId="0" applyNumberFormat="1" applyFont="1" applyBorder="1" applyAlignment="1">
      <alignment horizontal="center" vertical="top" wrapText="1"/>
    </xf>
    <xf numFmtId="9" fontId="3" fillId="0" borderId="1" xfId="0" applyNumberFormat="1" applyFont="1" applyBorder="1" applyAlignment="1">
      <alignment horizontal="center" vertical="top" wrapText="1"/>
    </xf>
    <xf numFmtId="9" fontId="3" fillId="0" borderId="18" xfId="0" applyNumberFormat="1" applyFont="1" applyBorder="1" applyAlignment="1">
      <alignment horizontal="center" vertical="top" wrapText="1"/>
    </xf>
    <xf numFmtId="10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 wrapText="1"/>
    </xf>
    <xf numFmtId="9" fontId="1" fillId="0" borderId="2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64" fontId="2" fillId="0" borderId="6" xfId="15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8" fontId="2" fillId="0" borderId="22" xfId="0" applyNumberFormat="1" applyFont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center" vertical="center"/>
    </xf>
    <xf numFmtId="166" fontId="2" fillId="0" borderId="6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center" vertical="top" wrapText="1"/>
    </xf>
    <xf numFmtId="166" fontId="2" fillId="0" borderId="11" xfId="0" applyNumberFormat="1" applyFont="1" applyFill="1" applyBorder="1" applyAlignment="1">
      <alignment horizontal="center" vertical="center" wrapText="1"/>
    </xf>
    <xf numFmtId="164" fontId="2" fillId="0" borderId="22" xfId="15" applyNumberFormat="1" applyFont="1" applyFill="1" applyBorder="1" applyAlignment="1">
      <alignment horizontal="center" vertical="center"/>
    </xf>
    <xf numFmtId="166" fontId="2" fillId="0" borderId="22" xfId="0" applyNumberFormat="1" applyFont="1" applyFill="1" applyBorder="1" applyAlignment="1">
      <alignment horizontal="center" vertical="center" wrapText="1"/>
    </xf>
    <xf numFmtId="166" fontId="3" fillId="0" borderId="16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8" fontId="2" fillId="0" borderId="1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 wrapText="1"/>
    </xf>
    <xf numFmtId="169" fontId="2" fillId="0" borderId="6" xfId="15" applyNumberFormat="1" applyFont="1" applyFill="1" applyBorder="1" applyAlignment="1">
      <alignment horizontal="center" vertical="center"/>
    </xf>
    <xf numFmtId="164" fontId="3" fillId="0" borderId="16" xfId="15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9" fontId="3" fillId="0" borderId="1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169" fontId="2" fillId="0" borderId="22" xfId="15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69" fontId="2" fillId="0" borderId="11" xfId="15" applyNumberFormat="1" applyFont="1" applyFill="1" applyBorder="1" applyAlignment="1">
      <alignment horizontal="center" vertical="center"/>
    </xf>
    <xf numFmtId="169" fontId="2" fillId="0" borderId="11" xfId="15" applyNumberFormat="1" applyFont="1" applyFill="1" applyBorder="1" applyAlignment="1">
      <alignment horizontal="left" vertical="center" indent="2"/>
    </xf>
    <xf numFmtId="1" fontId="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10" fontId="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 topLeftCell="A1">
      <selection activeCell="D98" sqref="D98"/>
    </sheetView>
  </sheetViews>
  <sheetFormatPr defaultColWidth="9.140625" defaultRowHeight="12.75"/>
  <cols>
    <col min="1" max="1" width="3.421875" style="95" customWidth="1"/>
    <col min="2" max="2" width="14.00390625" style="95" customWidth="1"/>
    <col min="3" max="3" width="11.57421875" style="95" customWidth="1"/>
    <col min="4" max="4" width="13.57421875" style="95" customWidth="1"/>
    <col min="5" max="5" width="13.00390625" style="95" customWidth="1"/>
    <col min="6" max="6" width="14.421875" style="95" customWidth="1"/>
    <col min="7" max="8" width="8.28125" style="95" customWidth="1"/>
    <col min="9" max="9" width="14.421875" style="95" customWidth="1"/>
    <col min="10" max="16384" width="9.140625" style="95" customWidth="1"/>
  </cols>
  <sheetData>
    <row r="1" spans="1:9" ht="12.75">
      <c r="A1" s="114" t="s">
        <v>154</v>
      </c>
      <c r="B1" s="114"/>
      <c r="C1" s="114"/>
      <c r="D1" s="114"/>
      <c r="E1" s="114"/>
      <c r="F1" s="114"/>
      <c r="G1" s="114"/>
      <c r="H1" s="114"/>
      <c r="I1" s="114"/>
    </row>
    <row r="2" spans="1:9" ht="12.75">
      <c r="A2" s="114"/>
      <c r="B2" s="114"/>
      <c r="C2" s="114"/>
      <c r="D2" s="114"/>
      <c r="E2" s="114"/>
      <c r="F2" s="114"/>
      <c r="G2" s="114"/>
      <c r="H2" s="114"/>
      <c r="I2" s="114"/>
    </row>
    <row r="3" spans="1:9" ht="12.75">
      <c r="A3" s="114" t="s">
        <v>33</v>
      </c>
      <c r="B3" s="114"/>
      <c r="C3" s="114"/>
      <c r="D3" s="114"/>
      <c r="E3" s="114"/>
      <c r="F3" s="114"/>
      <c r="G3" s="114"/>
      <c r="H3" s="114"/>
      <c r="I3" s="114"/>
    </row>
    <row r="4" spans="1:9" ht="12.75">
      <c r="A4" s="114" t="s">
        <v>34</v>
      </c>
      <c r="B4" s="114"/>
      <c r="C4" s="114"/>
      <c r="D4" s="114"/>
      <c r="E4" s="114"/>
      <c r="F4" s="114"/>
      <c r="G4" s="114"/>
      <c r="H4" s="114"/>
      <c r="I4" s="114"/>
    </row>
    <row r="5" spans="1:9" ht="12.75">
      <c r="A5" s="114" t="s">
        <v>0</v>
      </c>
      <c r="B5" s="114"/>
      <c r="C5" s="114"/>
      <c r="D5" s="114"/>
      <c r="E5" s="114"/>
      <c r="F5" s="114"/>
      <c r="G5" s="114"/>
      <c r="H5" s="114"/>
      <c r="I5" s="114"/>
    </row>
    <row r="6" spans="1:9" ht="12.75">
      <c r="A6" s="114" t="s">
        <v>1</v>
      </c>
      <c r="B6" s="114"/>
      <c r="C6" s="114"/>
      <c r="D6" s="114"/>
      <c r="E6" s="114"/>
      <c r="F6" s="114"/>
      <c r="G6" s="114"/>
      <c r="H6" s="114"/>
      <c r="I6" s="114"/>
    </row>
    <row r="7" spans="1:9" ht="12.75">
      <c r="A7" s="114" t="s">
        <v>35</v>
      </c>
      <c r="B7" s="114"/>
      <c r="C7" s="114"/>
      <c r="D7" s="114"/>
      <c r="E7" s="114"/>
      <c r="F7" s="114"/>
      <c r="G7" s="114"/>
      <c r="H7" s="114"/>
      <c r="I7" s="114"/>
    </row>
    <row r="8" spans="1:9" ht="12.75">
      <c r="A8" s="114" t="s">
        <v>153</v>
      </c>
      <c r="B8" s="114"/>
      <c r="C8" s="114"/>
      <c r="D8" s="114"/>
      <c r="E8" s="114"/>
      <c r="F8" s="114"/>
      <c r="G8" s="114"/>
      <c r="H8" s="114"/>
      <c r="I8" s="114"/>
    </row>
    <row r="9" spans="1:9" ht="12.75">
      <c r="A9" s="40"/>
      <c r="B9" s="40"/>
      <c r="C9" s="40"/>
      <c r="D9" s="40"/>
      <c r="E9" s="40"/>
      <c r="F9" s="40"/>
      <c r="G9" s="40"/>
      <c r="H9" s="40"/>
      <c r="I9" s="40"/>
    </row>
    <row r="10" spans="1:9" ht="18.75">
      <c r="A10" s="115" t="s">
        <v>144</v>
      </c>
      <c r="B10" s="40"/>
      <c r="C10" s="40"/>
      <c r="D10" s="40"/>
      <c r="E10" s="40"/>
      <c r="F10" s="40"/>
      <c r="G10" s="40"/>
      <c r="H10" s="40"/>
      <c r="I10" s="40"/>
    </row>
    <row r="11" spans="1:9" ht="18.75">
      <c r="A11" s="115" t="s">
        <v>152</v>
      </c>
      <c r="B11" s="40"/>
      <c r="C11" s="40"/>
      <c r="D11" s="40"/>
      <c r="E11" s="40"/>
      <c r="F11" s="40"/>
      <c r="G11" s="40"/>
      <c r="H11" s="40"/>
      <c r="I11" s="40"/>
    </row>
    <row r="12" spans="1:9" ht="18.75">
      <c r="A12" s="115"/>
      <c r="B12" s="40"/>
      <c r="C12" s="40"/>
      <c r="D12" s="40"/>
      <c r="E12" s="40"/>
      <c r="F12" s="40"/>
      <c r="G12" s="40"/>
      <c r="H12" s="40"/>
      <c r="I12" s="40"/>
    </row>
    <row r="13" spans="1:9" ht="12.75">
      <c r="A13" s="40"/>
      <c r="B13" s="40"/>
      <c r="C13" s="40"/>
      <c r="D13" s="40"/>
      <c r="E13" s="40"/>
      <c r="F13" s="40"/>
      <c r="G13" s="40"/>
      <c r="H13" s="40"/>
      <c r="I13" s="40"/>
    </row>
    <row r="14" spans="1:9" ht="12.75">
      <c r="A14" s="114" t="s">
        <v>105</v>
      </c>
      <c r="B14" s="114"/>
      <c r="C14" s="114"/>
      <c r="D14" s="114"/>
      <c r="E14" s="114"/>
      <c r="F14" s="40"/>
      <c r="G14" s="40"/>
      <c r="H14" s="40"/>
      <c r="I14" s="40"/>
    </row>
    <row r="15" spans="1:9" ht="13.5" thickBot="1">
      <c r="A15" s="40"/>
      <c r="B15" s="40"/>
      <c r="C15" s="40"/>
      <c r="D15" s="40"/>
      <c r="E15" s="40"/>
      <c r="F15" s="40"/>
      <c r="G15" s="40"/>
      <c r="H15" s="40"/>
      <c r="I15" s="40"/>
    </row>
    <row r="16" spans="1:9" ht="24.75" thickBot="1">
      <c r="A16" s="123" t="s">
        <v>11</v>
      </c>
      <c r="B16" s="64" t="s">
        <v>2</v>
      </c>
      <c r="C16" s="65" t="s">
        <v>3</v>
      </c>
      <c r="D16" s="63" t="s">
        <v>4</v>
      </c>
      <c r="E16" s="66" t="s">
        <v>6</v>
      </c>
      <c r="F16" s="63" t="s">
        <v>107</v>
      </c>
      <c r="G16" s="66" t="s">
        <v>7</v>
      </c>
      <c r="H16" s="62" t="s">
        <v>8</v>
      </c>
      <c r="I16" s="124" t="s">
        <v>9</v>
      </c>
    </row>
    <row r="17" spans="1:9" ht="45" customHeight="1">
      <c r="A17" s="109" t="s">
        <v>10</v>
      </c>
      <c r="B17" s="110" t="s">
        <v>106</v>
      </c>
      <c r="C17" s="28" t="s">
        <v>108</v>
      </c>
      <c r="D17" s="111">
        <v>1090</v>
      </c>
      <c r="E17" s="112">
        <v>1090</v>
      </c>
      <c r="F17" s="113">
        <v>2861022054750</v>
      </c>
      <c r="G17" s="87">
        <f>E17/24467</f>
        <v>0.044549801773817795</v>
      </c>
      <c r="H17" s="87">
        <f>E17/34637291.68</f>
        <v>3.1468973096109E-05</v>
      </c>
      <c r="I17" s="31" t="s">
        <v>17</v>
      </c>
    </row>
    <row r="18" spans="1:9" ht="36">
      <c r="A18" s="105" t="s">
        <v>13</v>
      </c>
      <c r="B18" s="99" t="s">
        <v>109</v>
      </c>
      <c r="C18" s="17" t="s">
        <v>110</v>
      </c>
      <c r="D18" s="101">
        <v>1200</v>
      </c>
      <c r="E18" s="101">
        <v>1200</v>
      </c>
      <c r="F18" s="100">
        <v>2730326052861</v>
      </c>
      <c r="G18" s="84">
        <f aca="true" t="shared" si="0" ref="G18:G29">E18/24467</f>
        <v>0.04904565332897372</v>
      </c>
      <c r="H18" s="84">
        <f aca="true" t="shared" si="1" ref="H18:H29">E18/34637291.68</f>
        <v>3.464474102323926E-05</v>
      </c>
      <c r="I18" s="19" t="s">
        <v>17</v>
      </c>
    </row>
    <row r="19" spans="1:9" ht="36">
      <c r="A19" s="105" t="s">
        <v>14</v>
      </c>
      <c r="B19" s="99" t="s">
        <v>111</v>
      </c>
      <c r="C19" s="17" t="s">
        <v>112</v>
      </c>
      <c r="D19" s="101">
        <v>1400</v>
      </c>
      <c r="E19" s="101">
        <v>1400</v>
      </c>
      <c r="F19" s="100">
        <v>1890917054771</v>
      </c>
      <c r="G19" s="84">
        <f t="shared" si="0"/>
        <v>0.05721992888380267</v>
      </c>
      <c r="H19" s="84">
        <f t="shared" si="1"/>
        <v>4.0418864527112474E-05</v>
      </c>
      <c r="I19" s="19" t="s">
        <v>17</v>
      </c>
    </row>
    <row r="20" spans="1:9" ht="36">
      <c r="A20" s="105" t="s">
        <v>18</v>
      </c>
      <c r="B20" s="17" t="s">
        <v>113</v>
      </c>
      <c r="C20" s="17" t="s">
        <v>114</v>
      </c>
      <c r="D20" s="101">
        <v>1329</v>
      </c>
      <c r="E20" s="101">
        <v>1329</v>
      </c>
      <c r="F20" s="100">
        <v>2660224052852</v>
      </c>
      <c r="G20" s="84">
        <f t="shared" si="0"/>
        <v>0.054318061061838396</v>
      </c>
      <c r="H20" s="84">
        <f t="shared" si="1"/>
        <v>3.8369050683237485E-05</v>
      </c>
      <c r="I20" s="19" t="s">
        <v>17</v>
      </c>
    </row>
    <row r="21" spans="1:9" ht="36">
      <c r="A21" s="16" t="s">
        <v>19</v>
      </c>
      <c r="B21" s="17" t="s">
        <v>115</v>
      </c>
      <c r="C21" s="17" t="s">
        <v>116</v>
      </c>
      <c r="D21" s="101">
        <v>2294</v>
      </c>
      <c r="E21" s="101">
        <v>2294</v>
      </c>
      <c r="F21" s="100">
        <v>1681203052854</v>
      </c>
      <c r="G21" s="84">
        <f t="shared" si="0"/>
        <v>0.09375894061388809</v>
      </c>
      <c r="H21" s="84">
        <f t="shared" si="1"/>
        <v>6.622919658942572E-05</v>
      </c>
      <c r="I21" s="19" t="s">
        <v>17</v>
      </c>
    </row>
    <row r="22" spans="1:9" ht="36">
      <c r="A22" s="16" t="s">
        <v>20</v>
      </c>
      <c r="B22" s="17" t="s">
        <v>117</v>
      </c>
      <c r="C22" s="17" t="s">
        <v>118</v>
      </c>
      <c r="D22" s="101">
        <v>1200</v>
      </c>
      <c r="E22" s="101">
        <v>1200</v>
      </c>
      <c r="F22" s="100">
        <v>2790217052880</v>
      </c>
      <c r="G22" s="84">
        <f t="shared" si="0"/>
        <v>0.04904565332897372</v>
      </c>
      <c r="H22" s="84">
        <f t="shared" si="1"/>
        <v>3.464474102323926E-05</v>
      </c>
      <c r="I22" s="19" t="s">
        <v>17</v>
      </c>
    </row>
    <row r="23" spans="1:9" ht="36">
      <c r="A23" s="16" t="s">
        <v>21</v>
      </c>
      <c r="B23" s="17" t="s">
        <v>119</v>
      </c>
      <c r="C23" s="17" t="s">
        <v>121</v>
      </c>
      <c r="D23" s="101">
        <v>1081</v>
      </c>
      <c r="E23" s="101">
        <v>1081</v>
      </c>
      <c r="F23" s="100">
        <v>1841107054759</v>
      </c>
      <c r="G23" s="84">
        <f t="shared" si="0"/>
        <v>0.04418195937385049</v>
      </c>
      <c r="H23" s="84">
        <f t="shared" si="1"/>
        <v>3.12091375384347E-05</v>
      </c>
      <c r="I23" s="19" t="s">
        <v>17</v>
      </c>
    </row>
    <row r="24" spans="1:9" ht="36">
      <c r="A24" s="16" t="s">
        <v>22</v>
      </c>
      <c r="B24" s="17" t="s">
        <v>120</v>
      </c>
      <c r="C24" s="17" t="s">
        <v>122</v>
      </c>
      <c r="D24" s="101">
        <v>2946</v>
      </c>
      <c r="E24" s="101">
        <v>2946</v>
      </c>
      <c r="F24" s="100">
        <v>1580518120688</v>
      </c>
      <c r="G24" s="84">
        <f t="shared" si="0"/>
        <v>0.12040707892263049</v>
      </c>
      <c r="H24" s="84">
        <f t="shared" si="1"/>
        <v>8.505283921205239E-05</v>
      </c>
      <c r="I24" s="19" t="s">
        <v>17</v>
      </c>
    </row>
    <row r="25" spans="1:9" ht="48">
      <c r="A25" s="16" t="s">
        <v>24</v>
      </c>
      <c r="B25" s="17" t="s">
        <v>123</v>
      </c>
      <c r="C25" s="17" t="s">
        <v>124</v>
      </c>
      <c r="D25" s="101">
        <v>1000</v>
      </c>
      <c r="E25" s="101">
        <v>1000</v>
      </c>
      <c r="F25" s="100">
        <v>1600822052866</v>
      </c>
      <c r="G25" s="84">
        <f t="shared" si="0"/>
        <v>0.04087137777414477</v>
      </c>
      <c r="H25" s="84">
        <f t="shared" si="1"/>
        <v>2.8870617519366052E-05</v>
      </c>
      <c r="I25" s="19" t="s">
        <v>17</v>
      </c>
    </row>
    <row r="26" spans="1:9" ht="36">
      <c r="A26" s="16" t="s">
        <v>25</v>
      </c>
      <c r="B26" s="17" t="s">
        <v>125</v>
      </c>
      <c r="C26" s="17" t="s">
        <v>126</v>
      </c>
      <c r="D26" s="101">
        <v>2400</v>
      </c>
      <c r="E26" s="101">
        <v>2400</v>
      </c>
      <c r="F26" s="100">
        <v>1630731052878</v>
      </c>
      <c r="G26" s="84">
        <f t="shared" si="0"/>
        <v>0.09809130665794744</v>
      </c>
      <c r="H26" s="84">
        <f t="shared" si="1"/>
        <v>6.928948204647852E-05</v>
      </c>
      <c r="I26" s="19" t="s">
        <v>17</v>
      </c>
    </row>
    <row r="27" spans="1:9" ht="48.75" thickBot="1">
      <c r="A27" s="74">
        <v>11</v>
      </c>
      <c r="B27" s="75" t="s">
        <v>127</v>
      </c>
      <c r="C27" s="75" t="s">
        <v>128</v>
      </c>
      <c r="D27" s="106">
        <v>3003</v>
      </c>
      <c r="E27" s="106">
        <v>3003</v>
      </c>
      <c r="F27" s="107">
        <v>1600508243127</v>
      </c>
      <c r="G27" s="89">
        <f t="shared" si="0"/>
        <v>0.12273674745575673</v>
      </c>
      <c r="H27" s="89">
        <f t="shared" si="1"/>
        <v>8.669846441065626E-05</v>
      </c>
      <c r="I27" s="79" t="s">
        <v>17</v>
      </c>
    </row>
    <row r="28" spans="1:9" ht="36">
      <c r="A28" s="27" t="s">
        <v>72</v>
      </c>
      <c r="B28" s="28" t="s">
        <v>129</v>
      </c>
      <c r="C28" s="28" t="s">
        <v>130</v>
      </c>
      <c r="D28" s="111">
        <v>4024</v>
      </c>
      <c r="E28" s="111">
        <v>4024</v>
      </c>
      <c r="F28" s="113">
        <v>1520626052851</v>
      </c>
      <c r="G28" s="87">
        <f t="shared" si="0"/>
        <v>0.16446642416315854</v>
      </c>
      <c r="H28" s="87">
        <f t="shared" si="1"/>
        <v>0.00011617536489792899</v>
      </c>
      <c r="I28" s="31" t="s">
        <v>17</v>
      </c>
    </row>
    <row r="29" spans="1:9" ht="36.75" thickBot="1">
      <c r="A29" s="74" t="s">
        <v>75</v>
      </c>
      <c r="B29" s="75" t="s">
        <v>131</v>
      </c>
      <c r="C29" s="75" t="s">
        <v>132</v>
      </c>
      <c r="D29" s="106">
        <v>1500</v>
      </c>
      <c r="E29" s="106">
        <v>1500</v>
      </c>
      <c r="F29" s="107">
        <v>2640221052866</v>
      </c>
      <c r="G29" s="89">
        <f t="shared" si="0"/>
        <v>0.06130706666121715</v>
      </c>
      <c r="H29" s="89">
        <f t="shared" si="1"/>
        <v>4.330592627904908E-05</v>
      </c>
      <c r="I29" s="79" t="s">
        <v>17</v>
      </c>
    </row>
    <row r="30" spans="1:9" ht="13.5" thickBot="1">
      <c r="A30" s="72"/>
      <c r="B30" s="72" t="s">
        <v>102</v>
      </c>
      <c r="C30" s="72"/>
      <c r="D30" s="102">
        <f>SUM(D17:D29)</f>
        <v>24467</v>
      </c>
      <c r="E30" s="103">
        <f>SUM(E17:E29)</f>
        <v>24467</v>
      </c>
      <c r="F30" s="102"/>
      <c r="G30" s="104">
        <f>SUM(G17:G29)</f>
        <v>0.9999999999999999</v>
      </c>
      <c r="H30" s="90">
        <f>SUM(H17:H29)</f>
        <v>0.0007063773988463292</v>
      </c>
      <c r="I30" s="72"/>
    </row>
    <row r="31" spans="1:9" ht="12.75">
      <c r="A31" s="9"/>
      <c r="B31" s="9"/>
      <c r="C31" s="9"/>
      <c r="D31" s="26"/>
      <c r="E31" s="97"/>
      <c r="F31" s="26"/>
      <c r="G31" s="10"/>
      <c r="H31" s="98"/>
      <c r="I31" s="9"/>
    </row>
    <row r="32" spans="1:9" ht="12.75">
      <c r="A32" s="9"/>
      <c r="B32" s="9"/>
      <c r="C32" s="9"/>
      <c r="D32" s="26"/>
      <c r="E32" s="97"/>
      <c r="F32" s="26"/>
      <c r="G32" s="10"/>
      <c r="H32" s="98"/>
      <c r="I32" s="9"/>
    </row>
    <row r="33" spans="1:9" ht="12.75">
      <c r="A33" s="96" t="s">
        <v>133</v>
      </c>
      <c r="B33" s="96"/>
      <c r="C33" s="96"/>
      <c r="D33" s="96"/>
      <c r="E33" s="12"/>
      <c r="F33" s="12"/>
      <c r="G33" s="12"/>
      <c r="H33" s="13"/>
      <c r="I33" s="12"/>
    </row>
    <row r="34" spans="1:9" ht="13.5" thickBot="1">
      <c r="A34" s="12"/>
      <c r="B34" s="12"/>
      <c r="C34" s="12"/>
      <c r="D34" s="12"/>
      <c r="E34" s="12"/>
      <c r="F34" s="12"/>
      <c r="G34" s="12"/>
      <c r="H34" s="13"/>
      <c r="I34" s="12"/>
    </row>
    <row r="35" spans="1:9" ht="24.75" thickBot="1">
      <c r="A35" s="2" t="s">
        <v>11</v>
      </c>
      <c r="B35" s="1" t="s">
        <v>2</v>
      </c>
      <c r="C35" s="1" t="s">
        <v>3</v>
      </c>
      <c r="D35" s="2" t="s">
        <v>4</v>
      </c>
      <c r="E35" s="1" t="s">
        <v>5</v>
      </c>
      <c r="F35" s="2" t="s">
        <v>6</v>
      </c>
      <c r="G35" s="2" t="s">
        <v>7</v>
      </c>
      <c r="H35" s="14" t="s">
        <v>8</v>
      </c>
      <c r="I35" s="1" t="s">
        <v>9</v>
      </c>
    </row>
    <row r="36" spans="1:9" ht="45" customHeight="1">
      <c r="A36" s="3" t="s">
        <v>10</v>
      </c>
      <c r="B36" s="4" t="s">
        <v>36</v>
      </c>
      <c r="C36" s="4" t="s">
        <v>37</v>
      </c>
      <c r="D36" s="5">
        <v>6847168</v>
      </c>
      <c r="E36" s="15">
        <v>0</v>
      </c>
      <c r="F36" s="5">
        <v>6847168</v>
      </c>
      <c r="G36" s="42">
        <f>F36/6847398</f>
        <v>0.9999664105985953</v>
      </c>
      <c r="H36" s="42">
        <f>F36/34637291.68</f>
        <v>0.1976819684188426</v>
      </c>
      <c r="I36" s="6" t="s">
        <v>12</v>
      </c>
    </row>
    <row r="37" spans="1:9" ht="48.75" thickBot="1">
      <c r="A37" s="20" t="s">
        <v>13</v>
      </c>
      <c r="B37" s="21" t="s">
        <v>38</v>
      </c>
      <c r="C37" s="21" t="s">
        <v>39</v>
      </c>
      <c r="D37" s="22">
        <v>230</v>
      </c>
      <c r="E37" s="23">
        <v>0</v>
      </c>
      <c r="F37" s="22">
        <v>230</v>
      </c>
      <c r="G37" s="42">
        <f>F37/6847398</f>
        <v>3.3589401404737973E-05</v>
      </c>
      <c r="H37" s="42">
        <f>F37/34637291.68</f>
        <v>6.640242029454192E-06</v>
      </c>
      <c r="I37" s="19" t="s">
        <v>15</v>
      </c>
    </row>
    <row r="38" spans="1:9" ht="13.5" thickBot="1">
      <c r="A38" s="8"/>
      <c r="B38" s="8" t="s">
        <v>16</v>
      </c>
      <c r="C38" s="8"/>
      <c r="D38" s="24">
        <f>SUM(D36:D37)</f>
        <v>6847398</v>
      </c>
      <c r="E38" s="25">
        <v>0</v>
      </c>
      <c r="F38" s="24">
        <f>SUM(F36:F37)</f>
        <v>6847398</v>
      </c>
      <c r="G38" s="7">
        <f>SUM(G36:G37)</f>
        <v>1</v>
      </c>
      <c r="H38" s="83">
        <f>SUM(H36:H37)</f>
        <v>0.19768860866087207</v>
      </c>
      <c r="I38" s="8"/>
    </row>
    <row r="39" spans="1:9" ht="12.75">
      <c r="A39" s="9"/>
      <c r="B39" s="9"/>
      <c r="C39" s="9"/>
      <c r="D39" s="26"/>
      <c r="E39" s="97"/>
      <c r="F39" s="26"/>
      <c r="G39" s="10"/>
      <c r="H39" s="98"/>
      <c r="I39" s="9"/>
    </row>
    <row r="40" spans="1:9" ht="12.75">
      <c r="A40" s="9"/>
      <c r="B40" s="9"/>
      <c r="C40" s="9"/>
      <c r="D40" s="26"/>
      <c r="E40" s="9"/>
      <c r="F40" s="26"/>
      <c r="G40" s="11"/>
      <c r="H40" s="11"/>
      <c r="I40" s="9"/>
    </row>
    <row r="41" spans="1:9" ht="12.75">
      <c r="A41" s="96" t="s">
        <v>134</v>
      </c>
      <c r="B41" s="96"/>
      <c r="C41" s="96"/>
      <c r="D41" s="96"/>
      <c r="E41" s="12"/>
      <c r="F41" s="12"/>
      <c r="G41" s="12"/>
      <c r="H41" s="13"/>
      <c r="I41" s="12"/>
    </row>
    <row r="42" spans="1:9" ht="13.5" thickBot="1">
      <c r="A42" s="12"/>
      <c r="B42" s="12"/>
      <c r="C42" s="12"/>
      <c r="D42" s="12"/>
      <c r="E42" s="12"/>
      <c r="F42" s="12"/>
      <c r="G42" s="12"/>
      <c r="H42" s="13"/>
      <c r="I42" s="12"/>
    </row>
    <row r="43" spans="1:9" ht="24.75" thickBot="1">
      <c r="A43" s="63" t="s">
        <v>11</v>
      </c>
      <c r="B43" s="64" t="s">
        <v>2</v>
      </c>
      <c r="C43" s="65" t="s">
        <v>3</v>
      </c>
      <c r="D43" s="63" t="s">
        <v>4</v>
      </c>
      <c r="E43" s="65" t="s">
        <v>5</v>
      </c>
      <c r="F43" s="63" t="s">
        <v>6</v>
      </c>
      <c r="G43" s="66" t="s">
        <v>7</v>
      </c>
      <c r="H43" s="62" t="s">
        <v>8</v>
      </c>
      <c r="I43" s="64" t="s">
        <v>9</v>
      </c>
    </row>
    <row r="44" spans="1:9" ht="36">
      <c r="A44" s="27">
        <v>1</v>
      </c>
      <c r="B44" s="28" t="s">
        <v>148</v>
      </c>
      <c r="C44" s="28" t="s">
        <v>149</v>
      </c>
      <c r="D44" s="29">
        <v>936511.67</v>
      </c>
      <c r="E44" s="30">
        <v>0</v>
      </c>
      <c r="F44" s="29">
        <v>936511.67</v>
      </c>
      <c r="G44" s="87">
        <f>F44/24172455.88</f>
        <v>0.038742926024941414</v>
      </c>
      <c r="H44" s="87">
        <f>F44/34637291.68</f>
        <v>0.02703767022699276</v>
      </c>
      <c r="I44" s="31" t="s">
        <v>17</v>
      </c>
    </row>
    <row r="45" spans="1:9" ht="48">
      <c r="A45" s="16">
        <f>A44+1</f>
        <v>2</v>
      </c>
      <c r="B45" s="17" t="s">
        <v>50</v>
      </c>
      <c r="C45" s="17" t="s">
        <v>51</v>
      </c>
      <c r="D45" s="18">
        <v>45721.21</v>
      </c>
      <c r="E45" s="32">
        <v>0</v>
      </c>
      <c r="F45" s="18">
        <v>45721.21</v>
      </c>
      <c r="G45" s="84">
        <f aca="true" t="shared" si="2" ref="G45:G72">F45/24172455.88</f>
        <v>0.0018914590320063085</v>
      </c>
      <c r="H45" s="84">
        <f aca="true" t="shared" si="3" ref="H45:H72">F45/34637291.68</f>
        <v>0.0013199995664326142</v>
      </c>
      <c r="I45" s="19" t="s">
        <v>17</v>
      </c>
    </row>
    <row r="46" spans="1:9" ht="36">
      <c r="A46" s="16">
        <f aca="true" t="shared" si="4" ref="A46:A72">A45+1</f>
        <v>3</v>
      </c>
      <c r="B46" s="17" t="s">
        <v>52</v>
      </c>
      <c r="C46" s="17" t="s">
        <v>53</v>
      </c>
      <c r="D46" s="18">
        <v>24900</v>
      </c>
      <c r="E46" s="32">
        <v>0</v>
      </c>
      <c r="F46" s="18">
        <v>24900</v>
      </c>
      <c r="G46" s="84">
        <f t="shared" si="2"/>
        <v>0.0010300980638298304</v>
      </c>
      <c r="H46" s="84">
        <f t="shared" si="3"/>
        <v>0.0007188783762322147</v>
      </c>
      <c r="I46" s="19" t="s">
        <v>17</v>
      </c>
    </row>
    <row r="47" spans="1:9" ht="43.5" customHeight="1">
      <c r="A47" s="16">
        <f t="shared" si="4"/>
        <v>4</v>
      </c>
      <c r="B47" s="17" t="s">
        <v>54</v>
      </c>
      <c r="C47" s="17" t="s">
        <v>55</v>
      </c>
      <c r="D47" s="18">
        <v>2078343.48</v>
      </c>
      <c r="E47" s="73">
        <v>0</v>
      </c>
      <c r="F47" s="18">
        <v>2078343.48</v>
      </c>
      <c r="G47" s="84">
        <f t="shared" si="2"/>
        <v>0.0859798230811788</v>
      </c>
      <c r="H47" s="84">
        <f t="shared" si="3"/>
        <v>0.06000305968494821</v>
      </c>
      <c r="I47" s="19" t="s">
        <v>17</v>
      </c>
    </row>
    <row r="48" spans="1:9" ht="60.75" customHeight="1">
      <c r="A48" s="16">
        <f t="shared" si="4"/>
        <v>5</v>
      </c>
      <c r="B48" s="17" t="s">
        <v>136</v>
      </c>
      <c r="C48" s="17" t="s">
        <v>137</v>
      </c>
      <c r="D48" s="18">
        <v>16848.59</v>
      </c>
      <c r="E48" s="73">
        <v>0</v>
      </c>
      <c r="F48" s="18">
        <v>16848.59</v>
      </c>
      <c r="G48" s="84">
        <f t="shared" si="2"/>
        <v>0.0006970160617374556</v>
      </c>
      <c r="H48" s="84">
        <f t="shared" si="3"/>
        <v>0.0004864291976306157</v>
      </c>
      <c r="I48" s="19" t="s">
        <v>138</v>
      </c>
    </row>
    <row r="49" spans="1:9" ht="60">
      <c r="A49" s="16">
        <f t="shared" si="4"/>
        <v>6</v>
      </c>
      <c r="B49" s="17" t="s">
        <v>56</v>
      </c>
      <c r="C49" s="17" t="s">
        <v>57</v>
      </c>
      <c r="D49" s="18">
        <v>49202.38</v>
      </c>
      <c r="E49" s="32">
        <v>0</v>
      </c>
      <c r="F49" s="18">
        <v>49202.38</v>
      </c>
      <c r="G49" s="84">
        <f t="shared" si="2"/>
        <v>0.0020354729467397417</v>
      </c>
      <c r="H49" s="84">
        <f t="shared" si="3"/>
        <v>0.0014205030940225058</v>
      </c>
      <c r="I49" s="19" t="s">
        <v>17</v>
      </c>
    </row>
    <row r="50" spans="1:9" ht="36.75" thickBot="1">
      <c r="A50" s="74">
        <f t="shared" si="4"/>
        <v>7</v>
      </c>
      <c r="B50" s="75" t="s">
        <v>97</v>
      </c>
      <c r="C50" s="75" t="s">
        <v>98</v>
      </c>
      <c r="D50" s="88">
        <v>3143.5</v>
      </c>
      <c r="E50" s="78">
        <v>0</v>
      </c>
      <c r="F50" s="88">
        <v>3143.5</v>
      </c>
      <c r="G50" s="89">
        <f t="shared" si="2"/>
        <v>0.00013004470938349688</v>
      </c>
      <c r="H50" s="89">
        <f t="shared" si="3"/>
        <v>9.075478617212719E-05</v>
      </c>
      <c r="I50" s="79" t="s">
        <v>17</v>
      </c>
    </row>
    <row r="51" spans="1:9" ht="36">
      <c r="A51" s="27">
        <f t="shared" si="4"/>
        <v>8</v>
      </c>
      <c r="B51" s="28" t="s">
        <v>58</v>
      </c>
      <c r="C51" s="28" t="s">
        <v>59</v>
      </c>
      <c r="D51" s="29">
        <v>38538.2</v>
      </c>
      <c r="E51" s="30">
        <v>0</v>
      </c>
      <c r="F51" s="29">
        <v>38538.2</v>
      </c>
      <c r="G51" s="87">
        <f t="shared" si="2"/>
        <v>0.0015943022170075009</v>
      </c>
      <c r="H51" s="87">
        <f t="shared" si="3"/>
        <v>0.0011126216320848327</v>
      </c>
      <c r="I51" s="31" t="s">
        <v>17</v>
      </c>
    </row>
    <row r="52" spans="1:9" ht="60">
      <c r="A52" s="16">
        <f t="shared" si="4"/>
        <v>9</v>
      </c>
      <c r="B52" s="17" t="s">
        <v>139</v>
      </c>
      <c r="C52" s="17" t="s">
        <v>140</v>
      </c>
      <c r="D52" s="18">
        <v>58130</v>
      </c>
      <c r="E52" s="32">
        <v>0</v>
      </c>
      <c r="F52" s="18">
        <v>57455</v>
      </c>
      <c r="G52" s="84">
        <f t="shared" si="2"/>
        <v>0.0023768788858370645</v>
      </c>
      <c r="H52" s="84">
        <f t="shared" si="3"/>
        <v>0.0016587613295751765</v>
      </c>
      <c r="I52" s="19" t="s">
        <v>141</v>
      </c>
    </row>
    <row r="53" spans="1:9" ht="48">
      <c r="A53" s="16">
        <f t="shared" si="4"/>
        <v>10</v>
      </c>
      <c r="B53" s="17" t="s">
        <v>142</v>
      </c>
      <c r="C53" s="17" t="s">
        <v>143</v>
      </c>
      <c r="D53" s="18">
        <v>3141.6</v>
      </c>
      <c r="E53" s="32">
        <v>0</v>
      </c>
      <c r="F53" s="18">
        <v>3141.6</v>
      </c>
      <c r="G53" s="84">
        <f t="shared" si="2"/>
        <v>0.00012996610752320464</v>
      </c>
      <c r="H53" s="84">
        <f t="shared" si="3"/>
        <v>9.069993199884039E-05</v>
      </c>
      <c r="I53" s="19" t="s">
        <v>17</v>
      </c>
    </row>
    <row r="54" spans="1:9" ht="96">
      <c r="A54" s="16">
        <f t="shared" si="4"/>
        <v>11</v>
      </c>
      <c r="B54" s="17" t="s">
        <v>60</v>
      </c>
      <c r="C54" s="17" t="s">
        <v>61</v>
      </c>
      <c r="D54" s="18">
        <v>6256.73</v>
      </c>
      <c r="E54" s="32">
        <v>0</v>
      </c>
      <c r="F54" s="18">
        <v>6256.73</v>
      </c>
      <c r="G54" s="84">
        <f t="shared" si="2"/>
        <v>0.0002588371670243379</v>
      </c>
      <c r="H54" s="84">
        <f t="shared" si="3"/>
        <v>0.00018063565875194314</v>
      </c>
      <c r="I54" s="19" t="s">
        <v>17</v>
      </c>
    </row>
    <row r="55" spans="1:9" ht="108">
      <c r="A55" s="16">
        <f t="shared" si="4"/>
        <v>12</v>
      </c>
      <c r="B55" s="17" t="s">
        <v>62</v>
      </c>
      <c r="C55" s="17" t="s">
        <v>63</v>
      </c>
      <c r="D55" s="18">
        <v>5764744.85</v>
      </c>
      <c r="E55" s="32">
        <v>0</v>
      </c>
      <c r="F55" s="18">
        <v>5264744.85</v>
      </c>
      <c r="G55" s="84">
        <f t="shared" si="2"/>
        <v>0.21779933640735225</v>
      </c>
      <c r="H55" s="84">
        <f t="shared" si="3"/>
        <v>0.1519964349014022</v>
      </c>
      <c r="I55" s="19" t="s">
        <v>100</v>
      </c>
    </row>
    <row r="56" spans="1:9" ht="48">
      <c r="A56" s="16">
        <f t="shared" si="4"/>
        <v>13</v>
      </c>
      <c r="B56" s="17" t="s">
        <v>146</v>
      </c>
      <c r="C56" s="17" t="s">
        <v>147</v>
      </c>
      <c r="D56" s="18">
        <v>1271444.66</v>
      </c>
      <c r="E56" s="32">
        <v>0</v>
      </c>
      <c r="F56" s="18">
        <v>1271444.66</v>
      </c>
      <c r="G56" s="84">
        <f t="shared" si="2"/>
        <v>0.05259890291296293</v>
      </c>
      <c r="H56" s="84">
        <f t="shared" si="3"/>
        <v>0.036707392475900415</v>
      </c>
      <c r="I56" s="19" t="s">
        <v>17</v>
      </c>
    </row>
    <row r="57" spans="1:9" ht="72">
      <c r="A57" s="16">
        <f t="shared" si="4"/>
        <v>14</v>
      </c>
      <c r="B57" s="17" t="s">
        <v>64</v>
      </c>
      <c r="C57" s="17" t="s">
        <v>65</v>
      </c>
      <c r="D57" s="18">
        <v>15389.01</v>
      </c>
      <c r="E57" s="32">
        <v>0</v>
      </c>
      <c r="F57" s="18">
        <v>0</v>
      </c>
      <c r="G57" s="84">
        <f t="shared" si="2"/>
        <v>0</v>
      </c>
      <c r="H57" s="84">
        <f t="shared" si="3"/>
        <v>0</v>
      </c>
      <c r="I57" s="19" t="s">
        <v>101</v>
      </c>
    </row>
    <row r="58" spans="1:9" ht="36">
      <c r="A58" s="16">
        <f t="shared" si="4"/>
        <v>15</v>
      </c>
      <c r="B58" s="17" t="s">
        <v>66</v>
      </c>
      <c r="C58" s="33" t="s">
        <v>67</v>
      </c>
      <c r="D58" s="34">
        <v>6600</v>
      </c>
      <c r="E58" s="32">
        <v>0</v>
      </c>
      <c r="F58" s="34">
        <v>6600</v>
      </c>
      <c r="G58" s="84">
        <f t="shared" si="2"/>
        <v>0.0002730380410151358</v>
      </c>
      <c r="H58" s="84">
        <f t="shared" si="3"/>
        <v>0.00019054607562781596</v>
      </c>
      <c r="I58" s="19" t="s">
        <v>17</v>
      </c>
    </row>
    <row r="59" spans="1:9" ht="48">
      <c r="A59" s="16">
        <f t="shared" si="4"/>
        <v>16</v>
      </c>
      <c r="B59" s="17" t="s">
        <v>68</v>
      </c>
      <c r="C59" s="33" t="s">
        <v>69</v>
      </c>
      <c r="D59" s="34">
        <v>3459.15</v>
      </c>
      <c r="E59" s="32">
        <v>0</v>
      </c>
      <c r="F59" s="34">
        <v>3459.15</v>
      </c>
      <c r="G59" s="84">
        <f t="shared" si="2"/>
        <v>0.00014310296054204652</v>
      </c>
      <c r="H59" s="84">
        <f t="shared" si="3"/>
        <v>9.986779659211508E-05</v>
      </c>
      <c r="I59" s="19" t="s">
        <v>17</v>
      </c>
    </row>
    <row r="60" spans="1:9" ht="36">
      <c r="A60" s="16">
        <f t="shared" si="4"/>
        <v>17</v>
      </c>
      <c r="B60" s="17" t="s">
        <v>70</v>
      </c>
      <c r="C60" s="33" t="s">
        <v>71</v>
      </c>
      <c r="D60" s="34">
        <v>363871.51</v>
      </c>
      <c r="E60" s="32">
        <v>0</v>
      </c>
      <c r="F60" s="34">
        <v>363871.51</v>
      </c>
      <c r="G60" s="84">
        <f t="shared" si="2"/>
        <v>0.015053146101760515</v>
      </c>
      <c r="H60" s="84">
        <f t="shared" si="3"/>
        <v>0.01050519519140418</v>
      </c>
      <c r="I60" s="19" t="s">
        <v>17</v>
      </c>
    </row>
    <row r="61" spans="1:9" ht="36.75" thickBot="1">
      <c r="A61" s="74">
        <f t="shared" si="4"/>
        <v>18</v>
      </c>
      <c r="B61" s="75" t="s">
        <v>73</v>
      </c>
      <c r="C61" s="76" t="s">
        <v>74</v>
      </c>
      <c r="D61" s="77">
        <v>18486.67</v>
      </c>
      <c r="E61" s="78">
        <v>0</v>
      </c>
      <c r="F61" s="77">
        <v>18486.67</v>
      </c>
      <c r="G61" s="89">
        <f t="shared" si="2"/>
        <v>0.000764782448741406</v>
      </c>
      <c r="H61" s="89">
        <f t="shared" si="3"/>
        <v>0.0005337215787767388</v>
      </c>
      <c r="I61" s="79" t="s">
        <v>17</v>
      </c>
    </row>
    <row r="62" spans="1:9" ht="60">
      <c r="A62" s="27">
        <f t="shared" si="4"/>
        <v>19</v>
      </c>
      <c r="B62" s="28" t="s">
        <v>23</v>
      </c>
      <c r="C62" s="91" t="s">
        <v>77</v>
      </c>
      <c r="D62" s="92">
        <v>4580851.61</v>
      </c>
      <c r="E62" s="30">
        <v>4060136.61</v>
      </c>
      <c r="F62" s="92">
        <v>4580851.61</v>
      </c>
      <c r="G62" s="87">
        <f t="shared" si="2"/>
        <v>0.1895070832993077</v>
      </c>
      <c r="H62" s="87">
        <f t="shared" si="3"/>
        <v>0.1322520147452822</v>
      </c>
      <c r="I62" s="31" t="s">
        <v>17</v>
      </c>
    </row>
    <row r="63" spans="1:9" ht="48">
      <c r="A63" s="16">
        <f t="shared" si="4"/>
        <v>20</v>
      </c>
      <c r="B63" s="17" t="s">
        <v>78</v>
      </c>
      <c r="C63" s="33" t="s">
        <v>79</v>
      </c>
      <c r="D63" s="34">
        <v>8300.9</v>
      </c>
      <c r="E63" s="32">
        <v>0</v>
      </c>
      <c r="F63" s="34">
        <v>8300.9</v>
      </c>
      <c r="G63" s="84">
        <f t="shared" si="2"/>
        <v>0.00034340325373674856</v>
      </c>
      <c r="H63" s="84">
        <f t="shared" si="3"/>
        <v>0.00023965210896650566</v>
      </c>
      <c r="I63" s="19" t="s">
        <v>17</v>
      </c>
    </row>
    <row r="64" spans="1:9" ht="60">
      <c r="A64" s="16">
        <f t="shared" si="4"/>
        <v>21</v>
      </c>
      <c r="B64" s="17" t="s">
        <v>80</v>
      </c>
      <c r="C64" s="33" t="s">
        <v>81</v>
      </c>
      <c r="D64" s="34">
        <v>2883.75</v>
      </c>
      <c r="E64" s="32">
        <v>0</v>
      </c>
      <c r="F64" s="34">
        <v>2883.75</v>
      </c>
      <c r="G64" s="84">
        <f t="shared" si="2"/>
        <v>0.00011929900769354513</v>
      </c>
      <c r="H64" s="84">
        <f t="shared" si="3"/>
        <v>8.325564327147186E-05</v>
      </c>
      <c r="I64" s="19" t="s">
        <v>17</v>
      </c>
    </row>
    <row r="65" spans="1:9" ht="48">
      <c r="A65" s="16">
        <f t="shared" si="4"/>
        <v>22</v>
      </c>
      <c r="B65" s="17" t="s">
        <v>82</v>
      </c>
      <c r="C65" s="33" t="s">
        <v>83</v>
      </c>
      <c r="D65" s="34">
        <v>65269.06</v>
      </c>
      <c r="E65" s="32">
        <v>0</v>
      </c>
      <c r="F65" s="34">
        <v>65269.06</v>
      </c>
      <c r="G65" s="84">
        <f t="shared" si="2"/>
        <v>0.002700141860802933</v>
      </c>
      <c r="H65" s="84">
        <f t="shared" si="3"/>
        <v>0.001884358067108554</v>
      </c>
      <c r="I65" s="19" t="s">
        <v>17</v>
      </c>
    </row>
    <row r="66" spans="1:9" ht="48">
      <c r="A66" s="16">
        <f t="shared" si="4"/>
        <v>23</v>
      </c>
      <c r="B66" s="17" t="s">
        <v>84</v>
      </c>
      <c r="C66" s="33" t="s">
        <v>85</v>
      </c>
      <c r="D66" s="34">
        <v>458095.8</v>
      </c>
      <c r="E66" s="32">
        <v>0</v>
      </c>
      <c r="F66" s="34">
        <v>458095.8</v>
      </c>
      <c r="G66" s="84">
        <f t="shared" si="2"/>
        <v>0.018951148458979005</v>
      </c>
      <c r="H66" s="84">
        <f t="shared" si="3"/>
        <v>0.013225508629028007</v>
      </c>
      <c r="I66" s="19" t="s">
        <v>17</v>
      </c>
    </row>
    <row r="67" spans="1:9" ht="36">
      <c r="A67" s="16">
        <f t="shared" si="4"/>
        <v>24</v>
      </c>
      <c r="B67" s="17" t="s">
        <v>86</v>
      </c>
      <c r="C67" s="33" t="s">
        <v>87</v>
      </c>
      <c r="D67" s="34">
        <v>6673.82</v>
      </c>
      <c r="E67" s="32">
        <v>0</v>
      </c>
      <c r="F67" s="34">
        <v>6673.82</v>
      </c>
      <c r="G67" s="84">
        <f t="shared" si="2"/>
        <v>0.0002760919301344899</v>
      </c>
      <c r="H67" s="84">
        <f t="shared" si="3"/>
        <v>0.00019267730461309553</v>
      </c>
      <c r="I67" s="19" t="s">
        <v>17</v>
      </c>
    </row>
    <row r="68" spans="1:9" ht="48">
      <c r="A68" s="16">
        <f t="shared" si="4"/>
        <v>25</v>
      </c>
      <c r="B68" s="17" t="s">
        <v>88</v>
      </c>
      <c r="C68" s="33" t="s">
        <v>89</v>
      </c>
      <c r="D68" s="34">
        <v>70485.71</v>
      </c>
      <c r="E68" s="32">
        <v>0</v>
      </c>
      <c r="F68" s="34">
        <v>70485.71</v>
      </c>
      <c r="G68" s="84">
        <f t="shared" si="2"/>
        <v>0.0029159515421152984</v>
      </c>
      <c r="H68" s="84">
        <f t="shared" si="3"/>
        <v>0.0020349659739909553</v>
      </c>
      <c r="I68" s="19" t="s">
        <v>17</v>
      </c>
    </row>
    <row r="69" spans="1:9" ht="48">
      <c r="A69" s="16">
        <f t="shared" si="4"/>
        <v>26</v>
      </c>
      <c r="B69" s="17" t="s">
        <v>90</v>
      </c>
      <c r="C69" s="33" t="s">
        <v>91</v>
      </c>
      <c r="D69" s="34">
        <v>266444.68</v>
      </c>
      <c r="E69" s="32">
        <v>0</v>
      </c>
      <c r="F69" s="34">
        <v>266444.68</v>
      </c>
      <c r="G69" s="84">
        <f t="shared" si="2"/>
        <v>0.011022656585773444</v>
      </c>
      <c r="H69" s="84">
        <f t="shared" si="3"/>
        <v>0.0076924224463498815</v>
      </c>
      <c r="I69" s="19" t="s">
        <v>17</v>
      </c>
    </row>
    <row r="70" spans="1:9" ht="108">
      <c r="A70" s="16">
        <f t="shared" si="4"/>
        <v>27</v>
      </c>
      <c r="B70" s="17" t="s">
        <v>150</v>
      </c>
      <c r="C70" s="33" t="s">
        <v>151</v>
      </c>
      <c r="D70" s="34">
        <v>3452072.65</v>
      </c>
      <c r="E70" s="32">
        <v>0</v>
      </c>
      <c r="F70" s="34">
        <v>3452072.65</v>
      </c>
      <c r="G70" s="84">
        <f t="shared" si="2"/>
        <v>0.14281017481786795</v>
      </c>
      <c r="H70" s="84">
        <f t="shared" si="3"/>
        <v>0.0996634691272144</v>
      </c>
      <c r="I70" s="19" t="s">
        <v>17</v>
      </c>
    </row>
    <row r="71" spans="1:9" ht="84">
      <c r="A71" s="16">
        <f t="shared" si="4"/>
        <v>28</v>
      </c>
      <c r="B71" s="17" t="s">
        <v>92</v>
      </c>
      <c r="C71" s="33" t="s">
        <v>93</v>
      </c>
      <c r="D71" s="34">
        <v>4282698.5</v>
      </c>
      <c r="E71" s="32">
        <v>3981826.78</v>
      </c>
      <c r="F71" s="34">
        <v>4282698.5</v>
      </c>
      <c r="G71" s="84">
        <f t="shared" si="2"/>
        <v>0.17717266798461523</v>
      </c>
      <c r="H71" s="84">
        <f t="shared" si="3"/>
        <v>0.12364415034426271</v>
      </c>
      <c r="I71" s="19" t="s">
        <v>17</v>
      </c>
    </row>
    <row r="72" spans="1:9" ht="36.75" thickBot="1">
      <c r="A72" s="74">
        <f t="shared" si="4"/>
        <v>29</v>
      </c>
      <c r="B72" s="75" t="s">
        <v>94</v>
      </c>
      <c r="C72" s="76" t="s">
        <v>95</v>
      </c>
      <c r="D72" s="77">
        <v>790010.2</v>
      </c>
      <c r="E72" s="78">
        <v>0</v>
      </c>
      <c r="F72" s="77">
        <v>790010.2</v>
      </c>
      <c r="G72" s="89">
        <f t="shared" si="2"/>
        <v>0.03268224808939024</v>
      </c>
      <c r="H72" s="89">
        <f t="shared" si="3"/>
        <v>0.02280808232059788</v>
      </c>
      <c r="I72" s="79" t="s">
        <v>17</v>
      </c>
    </row>
    <row r="73" spans="1:9" ht="13.5" thickBot="1">
      <c r="A73" s="35"/>
      <c r="B73" s="67" t="s">
        <v>26</v>
      </c>
      <c r="C73" s="108"/>
      <c r="D73" s="68">
        <f>SUM(D44:D72)</f>
        <v>24688519.89</v>
      </c>
      <c r="E73" s="69">
        <f>SUM(E45:E72)</f>
        <v>8041963.39</v>
      </c>
      <c r="F73" s="70">
        <f>SUM(F44:F72)</f>
        <v>24172455.88</v>
      </c>
      <c r="G73" s="71">
        <f>SUM(G44:G72)</f>
        <v>1</v>
      </c>
      <c r="H73" s="90">
        <f>SUM(H44:H72)</f>
        <v>0.6978737282152309</v>
      </c>
      <c r="I73" s="72"/>
    </row>
    <row r="74" spans="1:9" ht="12.75">
      <c r="A74" s="36"/>
      <c r="B74" s="36"/>
      <c r="C74" s="36"/>
      <c r="D74" s="37"/>
      <c r="E74" s="37"/>
      <c r="F74" s="38"/>
      <c r="G74" s="39"/>
      <c r="H74" s="11"/>
      <c r="I74" s="9"/>
    </row>
    <row r="75" spans="1:9" ht="12.75">
      <c r="A75" s="36"/>
      <c r="B75" s="36"/>
      <c r="C75" s="36"/>
      <c r="D75" s="37"/>
      <c r="E75" s="37"/>
      <c r="F75" s="38"/>
      <c r="G75" s="39"/>
      <c r="H75" s="11"/>
      <c r="I75" s="9"/>
    </row>
    <row r="76" spans="1:9" ht="12.75">
      <c r="A76" s="36"/>
      <c r="B76" s="36"/>
      <c r="C76" s="36"/>
      <c r="D76" s="37"/>
      <c r="E76" s="37"/>
      <c r="F76" s="38"/>
      <c r="G76" s="39"/>
      <c r="H76" s="11"/>
      <c r="I76" s="9"/>
    </row>
    <row r="77" spans="1:9" ht="12.75">
      <c r="A77" s="94" t="s">
        <v>145</v>
      </c>
      <c r="E77" s="44"/>
      <c r="F77" s="44"/>
      <c r="G77" s="44"/>
      <c r="H77" s="44"/>
      <c r="I77" s="44"/>
    </row>
    <row r="78" spans="1:9" ht="13.5" thickBot="1">
      <c r="A78" s="43"/>
      <c r="B78" s="44"/>
      <c r="C78" s="44"/>
      <c r="D78" s="44"/>
      <c r="E78" s="44"/>
      <c r="F78" s="44"/>
      <c r="G78" s="44"/>
      <c r="H78" s="44"/>
      <c r="I78" s="44"/>
    </row>
    <row r="79" spans="1:9" ht="24">
      <c r="A79" s="45" t="s">
        <v>11</v>
      </c>
      <c r="B79" s="119" t="s">
        <v>2</v>
      </c>
      <c r="C79" s="119" t="s">
        <v>3</v>
      </c>
      <c r="D79" s="119" t="s">
        <v>40</v>
      </c>
      <c r="E79" s="119" t="s">
        <v>104</v>
      </c>
      <c r="F79" s="46" t="s">
        <v>41</v>
      </c>
      <c r="G79" s="46" t="s">
        <v>42</v>
      </c>
      <c r="H79" s="46" t="s">
        <v>42</v>
      </c>
      <c r="I79" s="119" t="s">
        <v>43</v>
      </c>
    </row>
    <row r="80" spans="1:9" ht="13.5" thickBot="1">
      <c r="A80" s="47"/>
      <c r="B80" s="120"/>
      <c r="C80" s="120"/>
      <c r="D80" s="120"/>
      <c r="E80" s="120"/>
      <c r="F80" s="48" t="s">
        <v>44</v>
      </c>
      <c r="G80" s="48" t="s">
        <v>45</v>
      </c>
      <c r="H80" s="48" t="s">
        <v>46</v>
      </c>
      <c r="I80" s="120"/>
    </row>
    <row r="81" spans="1:9" ht="48">
      <c r="A81" s="80">
        <v>1</v>
      </c>
      <c r="B81" s="53" t="s">
        <v>49</v>
      </c>
      <c r="C81" s="53" t="s">
        <v>47</v>
      </c>
      <c r="D81" s="54">
        <v>306034.85</v>
      </c>
      <c r="E81" s="54">
        <v>0</v>
      </c>
      <c r="F81" s="54">
        <v>306034.85</v>
      </c>
      <c r="G81" s="55">
        <f>F81/3592970.8</f>
        <v>0.08517599141078463</v>
      </c>
      <c r="H81" s="85">
        <f>F81/34637291.68</f>
        <v>0.008835415101946562</v>
      </c>
      <c r="I81" s="81" t="s">
        <v>48</v>
      </c>
    </row>
    <row r="82" spans="1:9" ht="36.75" thickBot="1">
      <c r="A82" s="82" t="s">
        <v>13</v>
      </c>
      <c r="B82" s="56" t="s">
        <v>76</v>
      </c>
      <c r="C82" s="56" t="s">
        <v>53</v>
      </c>
      <c r="D82" s="57">
        <v>3286935.95</v>
      </c>
      <c r="E82" s="57">
        <v>0</v>
      </c>
      <c r="F82" s="57">
        <v>3286935.95</v>
      </c>
      <c r="G82" s="58">
        <f>F82/3592970.8</f>
        <v>0.9148240085892154</v>
      </c>
      <c r="H82" s="85">
        <f>F82/34637291.68</f>
        <v>0.0948958706231041</v>
      </c>
      <c r="I82" s="81" t="s">
        <v>48</v>
      </c>
    </row>
    <row r="83" spans="1:9" ht="13.5" thickBot="1">
      <c r="A83" s="93"/>
      <c r="B83" s="121" t="s">
        <v>135</v>
      </c>
      <c r="C83" s="122"/>
      <c r="D83" s="59">
        <f>SUM(D81:D82)</f>
        <v>3592970.8000000003</v>
      </c>
      <c r="E83" s="59">
        <v>0</v>
      </c>
      <c r="F83" s="59">
        <f>SUM(F81:F82)</f>
        <v>3592970.8000000003</v>
      </c>
      <c r="G83" s="60">
        <f>SUM(G81:G82)</f>
        <v>1</v>
      </c>
      <c r="H83" s="86">
        <f>SUM(H81:H82)</f>
        <v>0.10373128572505066</v>
      </c>
      <c r="I83" s="61"/>
    </row>
    <row r="84" spans="1:9" ht="12.75">
      <c r="A84" s="49"/>
      <c r="B84" s="49"/>
      <c r="C84" s="49"/>
      <c r="D84" s="50"/>
      <c r="E84" s="50"/>
      <c r="F84" s="50"/>
      <c r="G84" s="51"/>
      <c r="H84" s="52"/>
      <c r="I84" s="51"/>
    </row>
    <row r="85" spans="1:9" ht="12.75">
      <c r="A85" s="49"/>
      <c r="B85" s="49"/>
      <c r="C85" s="49"/>
      <c r="D85" s="50"/>
      <c r="E85" s="50"/>
      <c r="F85" s="50"/>
      <c r="G85" s="51"/>
      <c r="H85" s="52"/>
      <c r="I85" s="51"/>
    </row>
    <row r="86" spans="1:9" ht="12.75">
      <c r="A86" s="49"/>
      <c r="B86" s="49"/>
      <c r="C86" s="49"/>
      <c r="D86" s="50"/>
      <c r="E86" s="50"/>
      <c r="F86" s="50"/>
      <c r="G86" s="51"/>
      <c r="H86" s="52"/>
      <c r="I86" s="51"/>
    </row>
    <row r="87" spans="1:9" ht="12.75">
      <c r="A87" s="49"/>
      <c r="B87" s="49"/>
      <c r="C87" s="49"/>
      <c r="D87" s="50"/>
      <c r="E87" s="50"/>
      <c r="F87" s="50"/>
      <c r="G87" s="51"/>
      <c r="H87" s="52"/>
      <c r="I87" s="51"/>
    </row>
    <row r="88" spans="1:9" ht="12.75">
      <c r="A88" s="49"/>
      <c r="B88" s="49"/>
      <c r="C88" s="49"/>
      <c r="D88" s="50"/>
      <c r="E88" s="50"/>
      <c r="F88" s="50"/>
      <c r="G88" s="51"/>
      <c r="H88" s="52"/>
      <c r="I88" s="51"/>
    </row>
    <row r="89" spans="1:9" ht="22.5">
      <c r="A89" s="49"/>
      <c r="B89" s="41" t="s">
        <v>156</v>
      </c>
      <c r="C89" s="40"/>
      <c r="D89" s="40"/>
      <c r="E89" s="40"/>
      <c r="F89" s="40"/>
      <c r="G89" s="51"/>
      <c r="H89" s="52"/>
      <c r="I89" s="51"/>
    </row>
    <row r="90" spans="1:9" ht="24" customHeight="1">
      <c r="A90" s="40"/>
      <c r="B90" s="41" t="s">
        <v>155</v>
      </c>
      <c r="C90" s="40"/>
      <c r="D90" s="40"/>
      <c r="E90" s="40"/>
      <c r="F90" s="40"/>
      <c r="G90" s="40"/>
      <c r="H90" s="116"/>
      <c r="I90" s="40"/>
    </row>
    <row r="91" spans="1:9" ht="24" customHeight="1">
      <c r="A91" s="40"/>
      <c r="B91" s="41" t="s">
        <v>99</v>
      </c>
      <c r="C91" s="40"/>
      <c r="D91" s="40"/>
      <c r="E91" s="40"/>
      <c r="F91" s="40"/>
      <c r="G91" s="40"/>
      <c r="H91" s="116"/>
      <c r="I91" s="40"/>
    </row>
    <row r="92" spans="1:9" ht="24" customHeight="1">
      <c r="A92" s="40"/>
      <c r="B92" s="41"/>
      <c r="C92" s="40"/>
      <c r="D92" s="40"/>
      <c r="E92" s="40"/>
      <c r="F92" s="40"/>
      <c r="G92" s="40"/>
      <c r="H92" s="116"/>
      <c r="I92" s="40"/>
    </row>
    <row r="93" spans="1:9" ht="12.75">
      <c r="A93" s="40" t="s">
        <v>103</v>
      </c>
      <c r="B93" s="40"/>
      <c r="C93" s="40"/>
      <c r="D93" s="40"/>
      <c r="E93" s="40"/>
      <c r="F93" s="40"/>
      <c r="G93" s="40"/>
      <c r="H93" s="116"/>
      <c r="I93" s="40"/>
    </row>
    <row r="94" spans="1:9" ht="12.75">
      <c r="A94" s="40" t="s">
        <v>96</v>
      </c>
      <c r="B94" s="40"/>
      <c r="C94" s="40"/>
      <c r="D94" s="40"/>
      <c r="E94" s="40"/>
      <c r="F94" s="40"/>
      <c r="G94" s="40"/>
      <c r="H94" s="116"/>
      <c r="I94" s="40"/>
    </row>
    <row r="95" spans="1:9" ht="13.5" customHeight="1">
      <c r="A95" s="40" t="s">
        <v>27</v>
      </c>
      <c r="B95" s="40"/>
      <c r="C95" s="40"/>
      <c r="D95" s="40"/>
      <c r="E95" s="40"/>
      <c r="F95" s="40"/>
      <c r="G95" s="40"/>
      <c r="H95" s="116"/>
      <c r="I95" s="40"/>
    </row>
    <row r="96" spans="1:9" ht="13.5" customHeight="1">
      <c r="A96" s="40" t="s">
        <v>28</v>
      </c>
      <c r="B96" s="40"/>
      <c r="C96" s="40"/>
      <c r="D96" s="40"/>
      <c r="E96" s="40"/>
      <c r="F96" s="40"/>
      <c r="G96" s="40"/>
      <c r="H96" s="116"/>
      <c r="I96" s="40"/>
    </row>
    <row r="97" spans="1:9" ht="12.75">
      <c r="A97" s="40" t="s">
        <v>29</v>
      </c>
      <c r="B97" s="40"/>
      <c r="C97" s="40"/>
      <c r="D97" s="40"/>
      <c r="E97" s="40"/>
      <c r="F97" s="40"/>
      <c r="G97" s="40"/>
      <c r="H97" s="116"/>
      <c r="I97" s="40"/>
    </row>
    <row r="98" spans="1:9" ht="12.75">
      <c r="A98" s="40"/>
      <c r="B98" s="40"/>
      <c r="C98" s="40"/>
      <c r="D98" s="40"/>
      <c r="E98" s="40"/>
      <c r="F98" s="40"/>
      <c r="G98" s="40"/>
      <c r="H98" s="116"/>
      <c r="I98" s="40"/>
    </row>
    <row r="99" spans="1:9" ht="12.75">
      <c r="A99" s="40"/>
      <c r="B99" s="40"/>
      <c r="C99" s="40"/>
      <c r="D99" s="40"/>
      <c r="E99" s="40"/>
      <c r="F99" s="40"/>
      <c r="G99" s="40"/>
      <c r="H99" s="116"/>
      <c r="I99" s="40"/>
    </row>
    <row r="100" spans="1:9" ht="15.75">
      <c r="A100" s="117" t="s">
        <v>30</v>
      </c>
      <c r="B100" s="118"/>
      <c r="C100" s="118"/>
      <c r="D100" s="40"/>
      <c r="E100" s="40"/>
      <c r="F100" s="40"/>
      <c r="G100" s="40"/>
      <c r="H100" s="116"/>
      <c r="I100" s="40"/>
    </row>
    <row r="101" spans="1:9" ht="15.75">
      <c r="A101" s="117" t="s">
        <v>31</v>
      </c>
      <c r="B101" s="118"/>
      <c r="C101" s="118"/>
      <c r="D101" s="40"/>
      <c r="E101" s="40"/>
      <c r="F101" s="40"/>
      <c r="G101" s="40"/>
      <c r="H101" s="116"/>
      <c r="I101" s="40"/>
    </row>
    <row r="102" spans="1:9" ht="15.75">
      <c r="A102" s="117" t="s">
        <v>32</v>
      </c>
      <c r="B102" s="118"/>
      <c r="C102" s="118"/>
      <c r="D102" s="40"/>
      <c r="E102" s="40"/>
      <c r="F102" s="40"/>
      <c r="G102" s="40"/>
      <c r="H102" s="116"/>
      <c r="I102" s="40"/>
    </row>
  </sheetData>
  <mergeCells count="6">
    <mergeCell ref="I79:I80"/>
    <mergeCell ref="B83:C83"/>
    <mergeCell ref="B79:B80"/>
    <mergeCell ref="C79:C80"/>
    <mergeCell ref="D79:D80"/>
    <mergeCell ref="E79:E80"/>
  </mergeCells>
  <printOptions/>
  <pageMargins left="0.07874015748031496" right="0.07874015748031496" top="1.771653543307086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2011-02-14T11:35:44Z</cp:lastPrinted>
  <dcterms:created xsi:type="dcterms:W3CDTF">2010-08-04T08:57:51Z</dcterms:created>
  <dcterms:modified xsi:type="dcterms:W3CDTF">2011-02-14T11:36:00Z</dcterms:modified>
  <cp:category/>
  <cp:version/>
  <cp:contentType/>
  <cp:contentStatus/>
</cp:coreProperties>
</file>